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ca\finplan2026\TESLA\Školski odbor\1\"/>
    </mc:Choice>
  </mc:AlternateContent>
  <xr:revisionPtr revIDLastSave="0" documentId="13_ncr:1_{893EE339-938E-4083-9DEC-42E0961A0C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2026" sheetId="1" r:id="rId1"/>
  </sheets>
  <definedNames>
    <definedName name="_xlnm.Print_Area" localSheetId="0">'plan 2026'!$A$1:$G$162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E144" i="1" s="1"/>
  <c r="E143" i="1" s="1"/>
  <c r="F23" i="1"/>
  <c r="G23" i="1"/>
  <c r="G144" i="1" s="1"/>
  <c r="G143" i="1" s="1"/>
  <c r="C23" i="1"/>
  <c r="D142" i="1"/>
  <c r="D141" i="1" s="1"/>
  <c r="E142" i="1"/>
  <c r="E141" i="1" s="1"/>
  <c r="F142" i="1"/>
  <c r="F141" i="1" s="1"/>
  <c r="G142" i="1"/>
  <c r="G141" i="1" s="1"/>
  <c r="D144" i="1"/>
  <c r="D143" i="1" s="1"/>
  <c r="F144" i="1"/>
  <c r="F143" i="1" s="1"/>
  <c r="D146" i="1"/>
  <c r="D145" i="1" s="1"/>
  <c r="E146" i="1"/>
  <c r="E145" i="1" s="1"/>
  <c r="F146" i="1"/>
  <c r="F145" i="1" s="1"/>
  <c r="G146" i="1"/>
  <c r="G145" i="1" s="1"/>
  <c r="F148" i="1"/>
  <c r="F147" i="1" s="1"/>
  <c r="D150" i="1"/>
  <c r="D149" i="1" s="1"/>
  <c r="E150" i="1"/>
  <c r="E149" i="1" s="1"/>
  <c r="F150" i="1"/>
  <c r="F149" i="1" s="1"/>
  <c r="G150" i="1"/>
  <c r="G149" i="1" s="1"/>
  <c r="F152" i="1"/>
  <c r="F151" i="1" s="1"/>
  <c r="G152" i="1"/>
  <c r="G151" i="1" s="1"/>
  <c r="C150" i="1"/>
  <c r="C146" i="1"/>
  <c r="C144" i="1"/>
  <c r="C142" i="1"/>
  <c r="D123" i="1"/>
  <c r="D122" i="1" s="1"/>
  <c r="D121" i="1" s="1"/>
  <c r="D152" i="1" s="1"/>
  <c r="D151" i="1" s="1"/>
  <c r="E123" i="1"/>
  <c r="E122" i="1" s="1"/>
  <c r="E121" i="1" s="1"/>
  <c r="E152" i="1" s="1"/>
  <c r="E151" i="1" s="1"/>
  <c r="F123" i="1"/>
  <c r="F122" i="1" s="1"/>
  <c r="F121" i="1" s="1"/>
  <c r="G123" i="1"/>
  <c r="G122" i="1" s="1"/>
  <c r="G121" i="1" s="1"/>
  <c r="C123" i="1"/>
  <c r="C122" i="1" s="1"/>
  <c r="C121" i="1" s="1"/>
  <c r="C152" i="1" s="1"/>
  <c r="C151" i="1" s="1"/>
  <c r="D127" i="1"/>
  <c r="D126" i="1" s="1"/>
  <c r="D125" i="1" s="1"/>
  <c r="D154" i="1" s="1"/>
  <c r="D153" i="1" s="1"/>
  <c r="E127" i="1"/>
  <c r="E126" i="1" s="1"/>
  <c r="E125" i="1" s="1"/>
  <c r="E154" i="1" s="1"/>
  <c r="E153" i="1" s="1"/>
  <c r="F127" i="1"/>
  <c r="F126" i="1" s="1"/>
  <c r="F125" i="1" s="1"/>
  <c r="F154" i="1" s="1"/>
  <c r="F153" i="1" s="1"/>
  <c r="G127" i="1"/>
  <c r="G126" i="1" s="1"/>
  <c r="G125" i="1" s="1"/>
  <c r="G154" i="1" s="1"/>
  <c r="G153" i="1" s="1"/>
  <c r="C127" i="1"/>
  <c r="C126" i="1" s="1"/>
  <c r="C125" i="1" s="1"/>
  <c r="C154" i="1" s="1"/>
  <c r="C153" i="1" s="1"/>
  <c r="D96" i="1"/>
  <c r="E96" i="1"/>
  <c r="F96" i="1"/>
  <c r="G96" i="1"/>
  <c r="D94" i="1"/>
  <c r="D93" i="1" s="1"/>
  <c r="D92" i="1" s="1"/>
  <c r="D148" i="1" s="1"/>
  <c r="D147" i="1" s="1"/>
  <c r="E94" i="1"/>
  <c r="F94" i="1"/>
  <c r="F93" i="1" s="1"/>
  <c r="F92" i="1" s="1"/>
  <c r="G94" i="1"/>
  <c r="C96" i="1"/>
  <c r="C94" i="1"/>
  <c r="D72" i="1"/>
  <c r="E72" i="1"/>
  <c r="F72" i="1"/>
  <c r="G72" i="1"/>
  <c r="C72" i="1"/>
  <c r="D69" i="1"/>
  <c r="E69" i="1"/>
  <c r="F69" i="1"/>
  <c r="G69" i="1"/>
  <c r="C69" i="1"/>
  <c r="D39" i="1"/>
  <c r="C34" i="1"/>
  <c r="D14" i="1"/>
  <c r="C14" i="1"/>
  <c r="C119" i="1"/>
  <c r="D119" i="1"/>
  <c r="E119" i="1"/>
  <c r="F119" i="1"/>
  <c r="G119" i="1"/>
  <c r="C116" i="1"/>
  <c r="D116" i="1"/>
  <c r="E116" i="1"/>
  <c r="F116" i="1"/>
  <c r="C111" i="1"/>
  <c r="D111" i="1"/>
  <c r="E111" i="1"/>
  <c r="F111" i="1"/>
  <c r="C109" i="1"/>
  <c r="D109" i="1"/>
  <c r="E109" i="1"/>
  <c r="F109" i="1"/>
  <c r="G109" i="1"/>
  <c r="C106" i="1"/>
  <c r="D106" i="1"/>
  <c r="E106" i="1"/>
  <c r="F106" i="1"/>
  <c r="G106" i="1"/>
  <c r="C104" i="1"/>
  <c r="D104" i="1"/>
  <c r="E104" i="1"/>
  <c r="F104" i="1"/>
  <c r="C102" i="1"/>
  <c r="D102" i="1"/>
  <c r="E102" i="1"/>
  <c r="F102" i="1"/>
  <c r="C100" i="1"/>
  <c r="D100" i="1"/>
  <c r="E100" i="1"/>
  <c r="F100" i="1"/>
  <c r="G100" i="1"/>
  <c r="C90" i="1"/>
  <c r="D90" i="1"/>
  <c r="E90" i="1"/>
  <c r="F90" i="1"/>
  <c r="G90" i="1"/>
  <c r="C87" i="1"/>
  <c r="D87" i="1"/>
  <c r="E87" i="1"/>
  <c r="F87" i="1"/>
  <c r="G87" i="1"/>
  <c r="C82" i="1"/>
  <c r="C81" i="1" s="1"/>
  <c r="D82" i="1"/>
  <c r="E82" i="1"/>
  <c r="F82" i="1"/>
  <c r="G82" i="1"/>
  <c r="G81" i="1" s="1"/>
  <c r="C76" i="1"/>
  <c r="D76" i="1"/>
  <c r="E76" i="1"/>
  <c r="F76" i="1"/>
  <c r="C78" i="1"/>
  <c r="D78" i="1"/>
  <c r="E78" i="1"/>
  <c r="F78" i="1"/>
  <c r="C66" i="1"/>
  <c r="C65" i="1" s="1"/>
  <c r="D66" i="1"/>
  <c r="D65" i="1" s="1"/>
  <c r="E66" i="1"/>
  <c r="E65" i="1" s="1"/>
  <c r="F66" i="1"/>
  <c r="F65" i="1" s="1"/>
  <c r="C25" i="1"/>
  <c r="D25" i="1"/>
  <c r="E25" i="1"/>
  <c r="F25" i="1"/>
  <c r="C27" i="1"/>
  <c r="D27" i="1"/>
  <c r="E27" i="1"/>
  <c r="F27" i="1"/>
  <c r="C30" i="1"/>
  <c r="D30" i="1"/>
  <c r="E30" i="1"/>
  <c r="F30" i="1"/>
  <c r="C32" i="1"/>
  <c r="D32" i="1"/>
  <c r="E32" i="1"/>
  <c r="F32" i="1"/>
  <c r="D34" i="1"/>
  <c r="E34" i="1"/>
  <c r="F34" i="1"/>
  <c r="G34" i="1"/>
  <c r="C39" i="1"/>
  <c r="E39" i="1"/>
  <c r="F39" i="1"/>
  <c r="C42" i="1"/>
  <c r="D42" i="1"/>
  <c r="E42" i="1"/>
  <c r="F42" i="1"/>
  <c r="C46" i="1"/>
  <c r="D46" i="1"/>
  <c r="E46" i="1"/>
  <c r="F46" i="1"/>
  <c r="C50" i="1"/>
  <c r="D50" i="1"/>
  <c r="E50" i="1"/>
  <c r="F50" i="1"/>
  <c r="C63" i="1"/>
  <c r="D63" i="1"/>
  <c r="E63" i="1"/>
  <c r="F63" i="1"/>
  <c r="C59" i="1"/>
  <c r="D59" i="1"/>
  <c r="E59" i="1"/>
  <c r="F59" i="1"/>
  <c r="G59" i="1"/>
  <c r="C9" i="1"/>
  <c r="D9" i="1"/>
  <c r="E9" i="1"/>
  <c r="F9" i="1"/>
  <c r="C11" i="1"/>
  <c r="D11" i="1"/>
  <c r="E11" i="1"/>
  <c r="F11" i="1"/>
  <c r="E14" i="1"/>
  <c r="F14" i="1"/>
  <c r="C17" i="1"/>
  <c r="D17" i="1"/>
  <c r="E17" i="1"/>
  <c r="F17" i="1"/>
  <c r="G17" i="1"/>
  <c r="C19" i="1"/>
  <c r="D19" i="1"/>
  <c r="E19" i="1"/>
  <c r="F19" i="1"/>
  <c r="G19" i="1"/>
  <c r="C21" i="1"/>
  <c r="D21" i="1"/>
  <c r="E21" i="1"/>
  <c r="F21" i="1"/>
  <c r="C53" i="1"/>
  <c r="D53" i="1"/>
  <c r="E53" i="1"/>
  <c r="F53" i="1"/>
  <c r="G104" i="1"/>
  <c r="G102" i="1"/>
  <c r="G30" i="1"/>
  <c r="G78" i="1"/>
  <c r="G76" i="1"/>
  <c r="G66" i="1"/>
  <c r="G65" i="1" s="1"/>
  <c r="G46" i="1"/>
  <c r="G32" i="1"/>
  <c r="G25" i="1"/>
  <c r="G9" i="1"/>
  <c r="G116" i="1"/>
  <c r="G63" i="1"/>
  <c r="G39" i="1"/>
  <c r="G21" i="1"/>
  <c r="G14" i="1"/>
  <c r="F140" i="1" l="1"/>
  <c r="D140" i="1"/>
  <c r="C98" i="1"/>
  <c r="F81" i="1"/>
  <c r="E81" i="1"/>
  <c r="E80" i="1" s="1"/>
  <c r="D81" i="1"/>
  <c r="E93" i="1"/>
  <c r="E92" i="1" s="1"/>
  <c r="E148" i="1" s="1"/>
  <c r="E147" i="1" s="1"/>
  <c r="E140" i="1" s="1"/>
  <c r="G93" i="1"/>
  <c r="G92" i="1" s="1"/>
  <c r="G148" i="1" s="1"/>
  <c r="G147" i="1" s="1"/>
  <c r="G140" i="1" s="1"/>
  <c r="C93" i="1"/>
  <c r="C92" i="1" s="1"/>
  <c r="C148" i="1" s="1"/>
  <c r="C147" i="1" s="1"/>
  <c r="D99" i="1"/>
  <c r="E99" i="1"/>
  <c r="F99" i="1"/>
  <c r="E115" i="1"/>
  <c r="D80" i="1"/>
  <c r="C99" i="1"/>
  <c r="C115" i="1"/>
  <c r="F24" i="1"/>
  <c r="D115" i="1"/>
  <c r="E24" i="1"/>
  <c r="G115" i="1"/>
  <c r="D24" i="1"/>
  <c r="F115" i="1"/>
  <c r="D8" i="1"/>
  <c r="D7" i="1" s="1"/>
  <c r="E68" i="1"/>
  <c r="E75" i="1"/>
  <c r="C80" i="1"/>
  <c r="C8" i="1"/>
  <c r="C7" i="1" s="1"/>
  <c r="D68" i="1"/>
  <c r="D75" i="1"/>
  <c r="F8" i="1"/>
  <c r="C24" i="1"/>
  <c r="C68" i="1"/>
  <c r="C75" i="1"/>
  <c r="E8" i="1"/>
  <c r="E7" i="1" s="1"/>
  <c r="F68" i="1"/>
  <c r="F75" i="1"/>
  <c r="G80" i="1"/>
  <c r="F80" i="1"/>
  <c r="G75" i="1"/>
  <c r="G68" i="1"/>
  <c r="G42" i="1"/>
  <c r="G53" i="1"/>
  <c r="G50" i="1"/>
  <c r="G11" i="1"/>
  <c r="G27" i="1"/>
  <c r="G111" i="1"/>
  <c r="G99" i="1" s="1"/>
  <c r="F98" i="1"/>
  <c r="E98" i="1"/>
  <c r="C149" i="1"/>
  <c r="C145" i="1"/>
  <c r="C143" i="1"/>
  <c r="C141" i="1"/>
  <c r="D98" i="1"/>
  <c r="C140" i="1" l="1"/>
  <c r="C6" i="1"/>
  <c r="D6" i="1"/>
  <c r="G98" i="1"/>
  <c r="G8" i="1"/>
  <c r="G7" i="1" s="1"/>
  <c r="G24" i="1"/>
  <c r="G6" i="1" l="1"/>
  <c r="F7" i="1"/>
  <c r="F6" i="1" s="1"/>
  <c r="E6" i="1"/>
</calcChain>
</file>

<file path=xl/sharedStrings.xml><?xml version="1.0" encoding="utf-8"?>
<sst xmlns="http://schemas.openxmlformats.org/spreadsheetml/2006/main" count="279" uniqueCount="169">
  <si>
    <t xml:space="preserve">  [01] Opšti prihodi i primanja budžeta</t>
  </si>
  <si>
    <t xml:space="preserve">    [910] Predškolsko i osnovno ob.</t>
  </si>
  <si>
    <t xml:space="preserve">      [411] Plate, dodaci i nak.zap.</t>
  </si>
  <si>
    <t xml:space="preserve">        [4111] Plate, dodaci i nak.zap.</t>
  </si>
  <si>
    <t xml:space="preserve">      [412] Soc dop.na teretposl.</t>
  </si>
  <si>
    <t xml:space="preserve">        [4121] Doprinos za penzijsko i invalidsko osiguranje</t>
  </si>
  <si>
    <t xml:space="preserve">        [4122] Doprinos za zdravstveno osiguranje</t>
  </si>
  <si>
    <t xml:space="preserve">      [414] Soc.davanja zaposlenima</t>
  </si>
  <si>
    <t>1.000,00</t>
  </si>
  <si>
    <t xml:space="preserve">        [4143] Otpremnina i pomoć</t>
  </si>
  <si>
    <t xml:space="preserve">      [424] Specijalizovane usluge</t>
  </si>
  <si>
    <t xml:space="preserve">        [4249] Ostale specijalizovane usluge</t>
  </si>
  <si>
    <t xml:space="preserve">      [483] Novčane kazne ui penali po rešenju sudova</t>
  </si>
  <si>
    <t xml:space="preserve">        [4831] Novčane kazne i penali po rešenju sudova</t>
  </si>
  <si>
    <t xml:space="preserve">      [485] Nak.štet.za pov.ili štet.nanetu str.drž.org.</t>
  </si>
  <si>
    <t xml:space="preserve">        [4851] Nak.štet.za pov.ili štet.nanetu str.drž.org.</t>
  </si>
  <si>
    <t xml:space="preserve">  [07] Transferi od drugih nivoa vlasti</t>
  </si>
  <si>
    <t xml:space="preserve">      [413] Naknade u naturi</t>
  </si>
  <si>
    <t xml:space="preserve">        [4131] Naknade u naturi</t>
  </si>
  <si>
    <t>333.000,00</t>
  </si>
  <si>
    <t xml:space="preserve">        [4144] Pomoć u med. lečenju zaposlenog</t>
  </si>
  <si>
    <t xml:space="preserve">      [415] Naknada troškova za zaposlene</t>
  </si>
  <si>
    <t xml:space="preserve">        [4151] Naknada troškova za zaposlene</t>
  </si>
  <si>
    <t xml:space="preserve">      [416] Nagrade zaposlenima i ost.posebni rash.</t>
  </si>
  <si>
    <t xml:space="preserve">        [4161] Nagrade zaposlenima i ost.posebni rash.</t>
  </si>
  <si>
    <t xml:space="preserve">      [421] Stalni troškovi</t>
  </si>
  <si>
    <t xml:space="preserve">        [4212] Energetske usluge</t>
  </si>
  <si>
    <t xml:space="preserve">        [4213] Komunalne usluge</t>
  </si>
  <si>
    <t xml:space="preserve">        [4214] Usluge komunikacija</t>
  </si>
  <si>
    <t xml:space="preserve">        [4215] Troškovi osiguranja</t>
  </si>
  <si>
    <t xml:space="preserve">      [422] Troškovi putovanja</t>
  </si>
  <si>
    <t xml:space="preserve">        [4221] Troškovi službenih putovanja u zemlji</t>
  </si>
  <si>
    <t xml:space="preserve">        [4224] Troškovi putovanja u?enika</t>
  </si>
  <si>
    <t xml:space="preserve">      [423] Usluge po ugovoru</t>
  </si>
  <si>
    <t xml:space="preserve">        [4232] Kompjuterske usluge</t>
  </si>
  <si>
    <t xml:space="preserve">        [4233] Usluge obrazovanja i usavršavanja zaposlenih</t>
  </si>
  <si>
    <t xml:space="preserve">        [4235] Stru?ne usluge</t>
  </si>
  <si>
    <t xml:space="preserve">        [4243] Medicinske usluge</t>
  </si>
  <si>
    <t xml:space="preserve">      [425] Tekuće  popravke i održavanje</t>
  </si>
  <si>
    <t xml:space="preserve">        [4251] Tekuće popravke i održavanje zgrada i objekata</t>
  </si>
  <si>
    <t xml:space="preserve">        [4252] Tekuće popravke i održavanje opreme</t>
  </si>
  <si>
    <t xml:space="preserve">      [426] Materijal</t>
  </si>
  <si>
    <t xml:space="preserve">        [4261] Administrativni materijal</t>
  </si>
  <si>
    <t>52.000,00</t>
  </si>
  <si>
    <t xml:space="preserve">        [4263] Materijali za obrazovanje i usavršavanje zaposle</t>
  </si>
  <si>
    <t xml:space="preserve">        [4266] Materijali za obrazovanje, kulturu i sport</t>
  </si>
  <si>
    <t xml:space="preserve">        [4268] Materijali za održavanje higijene i ugostiteljstvo</t>
  </si>
  <si>
    <t xml:space="preserve">        [4269] Materijali za posebne namene</t>
  </si>
  <si>
    <t>33.000,00</t>
  </si>
  <si>
    <t xml:space="preserve">      [482] Porezi i obavezne takse, kazne i penali</t>
  </si>
  <si>
    <t xml:space="preserve">        [4821] Ostali porezi</t>
  </si>
  <si>
    <t xml:space="preserve">        [4822] Obavezne takse</t>
  </si>
  <si>
    <t xml:space="preserve">        [4823] Novčane kazne i penali</t>
  </si>
  <si>
    <t>4.000,00</t>
  </si>
  <si>
    <t xml:space="preserve">      [511] Zgrade i građevinski objekti</t>
  </si>
  <si>
    <t xml:space="preserve">        [5113] Kapitalno održavanje zgrada i objekata</t>
  </si>
  <si>
    <t xml:space="preserve">      [512] Mašine i oprema</t>
  </si>
  <si>
    <t xml:space="preserve">        [5126] Oprema za obrazovanje, nauku, kulturu i sport</t>
  </si>
  <si>
    <t xml:space="preserve">  [08] Dobrovoljni transferi od fiz. i pravn. l</t>
  </si>
  <si>
    <t>3.000,00</t>
  </si>
  <si>
    <t xml:space="preserve">        [4234] Usluge informisanja</t>
  </si>
  <si>
    <t xml:space="preserve">        [4237] Reprezentacija</t>
  </si>
  <si>
    <t xml:space="preserve">        [4239] Ostale opšte usluge</t>
  </si>
  <si>
    <t>10.000,00</t>
  </si>
  <si>
    <t>5.000,00</t>
  </si>
  <si>
    <t xml:space="preserve">  [16] Roditeljski dinar za vannastavne aktivn.</t>
  </si>
  <si>
    <t>450.000,00</t>
  </si>
  <si>
    <t xml:space="preserve">        [4242] Usluge obrazovanja, kulture i sporta</t>
  </si>
  <si>
    <t>12.000,00</t>
  </si>
  <si>
    <t xml:space="preserve">      [515] Nematerijalna imovina</t>
  </si>
  <si>
    <t xml:space="preserve">        [5151] Nematerijalna imovina</t>
  </si>
  <si>
    <t>VD Direktor</t>
  </si>
  <si>
    <t>Korisnik budžeta</t>
  </si>
  <si>
    <t>[01403] OSNOVNA ŠKOLA "NIKOLA TESLA"</t>
  </si>
  <si>
    <t>Naziv</t>
  </si>
  <si>
    <t xml:space="preserve">        [7330] Tekući transferi od drugih nivoa vlasti</t>
  </si>
  <si>
    <t xml:space="preserve">        [7910] Prihodi iz budžeta</t>
  </si>
  <si>
    <t xml:space="preserve">        [7440] Dobrovoljni transferi od fizičkih lica</t>
  </si>
  <si>
    <t xml:space="preserve">        [7420] Prihodi  od prodaje dobara i usluga</t>
  </si>
  <si>
    <t>Danilo Mandić</t>
  </si>
  <si>
    <t xml:space="preserve">        [5129] Oprema za proizvodnju,motorna i nepokretna oprema</t>
  </si>
  <si>
    <t xml:space="preserve">        [4242] usluge obrazovanja, kulture i sporta</t>
  </si>
  <si>
    <t xml:space="preserve"> [910-2003-0001] REALIZACIJA DELATNOSTI OSNOVNOG OBRAZOVANJA</t>
  </si>
  <si>
    <t>[910-2003-0004] TAKMIČENJA UČENIKA OSNOVNIH ŠKOLI</t>
  </si>
  <si>
    <t>[910-2003-0006] MODERNIZCIJA INFRASTRUKTURE OSNOVIH ŠKOLA</t>
  </si>
  <si>
    <t>[910-2003-0009] STRUČNO USAVRŠAVANJE ZAPOSLENIH U PREDŠKOLSKIM USTANOVA I OSNOVIH ŠKOLAMA</t>
  </si>
  <si>
    <t xml:space="preserve">    [423] Usluge po ugovoru</t>
  </si>
  <si>
    <t xml:space="preserve">      [4233] Usluge obrazovanja i usavršavanja zaposlenih</t>
  </si>
  <si>
    <t xml:space="preserve">    [424] Specijalizovane usluge</t>
  </si>
  <si>
    <t xml:space="preserve">      [4242] Usluge obrazovanja, kulture i sporta</t>
  </si>
  <si>
    <t xml:space="preserve">Finansijski plan rashoda i izdataka  za 2026.godinu </t>
  </si>
  <si>
    <t>Originalni budžet
2026</t>
  </si>
  <si>
    <t>Tekući budžet
2026</t>
  </si>
  <si>
    <t xml:space="preserve">Finansijski plan prihoda i primanja  za 2026.godinu </t>
  </si>
  <si>
    <t>Datum: 14.01.2026.</t>
  </si>
  <si>
    <t>Plan
2026</t>
  </si>
  <si>
    <t>129.942.000,00</t>
  </si>
  <si>
    <t>106.619.000,00</t>
  </si>
  <si>
    <t>12.994.000,00</t>
  </si>
  <si>
    <t>10.674.000,00</t>
  </si>
  <si>
    <t>6.692.000,00</t>
  </si>
  <si>
    <t>5.498.000,00</t>
  </si>
  <si>
    <t>2.250.000,00</t>
  </si>
  <si>
    <t>500.000,00</t>
  </si>
  <si>
    <t>400.000,00</t>
  </si>
  <si>
    <t xml:space="preserve">        [4141]Ispl.naknada za vre.ods.</t>
  </si>
  <si>
    <t>200.000,00</t>
  </si>
  <si>
    <t>190.000,00</t>
  </si>
  <si>
    <t>428.000,00</t>
  </si>
  <si>
    <t>4.000.000,00</t>
  </si>
  <si>
    <t>3.800.000,00</t>
  </si>
  <si>
    <t>2.500.000,00</t>
  </si>
  <si>
    <t>2.375.000,00</t>
  </si>
  <si>
    <t>88.000,00</t>
  </si>
  <si>
    <t>76.000,00</t>
  </si>
  <si>
    <t>60.000,00</t>
  </si>
  <si>
    <t>55.000,00</t>
  </si>
  <si>
    <t>57.000,00</t>
  </si>
  <si>
    <t>220.000,00</t>
  </si>
  <si>
    <t>209.000,00</t>
  </si>
  <si>
    <t>350.000,00</t>
  </si>
  <si>
    <t>270.000,00</t>
  </si>
  <si>
    <t>257.000,00</t>
  </si>
  <si>
    <t>3.500.000,00</t>
  </si>
  <si>
    <t>3.012.000,00</t>
  </si>
  <si>
    <t>172.000,00</t>
  </si>
  <si>
    <t>70.000,00</t>
  </si>
  <si>
    <t>20.000,00</t>
  </si>
  <si>
    <t>15.000,00</t>
  </si>
  <si>
    <t>369.000,00</t>
  </si>
  <si>
    <t>850.000,00</t>
  </si>
  <si>
    <t>627.000,00</t>
  </si>
  <si>
    <t>41.000,00</t>
  </si>
  <si>
    <t>30.000,00</t>
  </si>
  <si>
    <t>19.000,00</t>
  </si>
  <si>
    <t>120.000,00</t>
  </si>
  <si>
    <t xml:space="preserve">        [5114] Projektno planiranje</t>
  </si>
  <si>
    <t xml:space="preserve">        [5122] Administrativna oprema</t>
  </si>
  <si>
    <t>8.000,00</t>
  </si>
  <si>
    <t>23.000,00</t>
  </si>
  <si>
    <t>22.000,00</t>
  </si>
  <si>
    <t>6.000,00</t>
  </si>
  <si>
    <t>0,00</t>
  </si>
  <si>
    <t xml:space="preserve">    [910-2003-0001] REALIZACIJA DELATNOSTI OSNOVNOG OBRAZOVANJA</t>
  </si>
  <si>
    <t>308.000,00</t>
  </si>
  <si>
    <t>293.000,00</t>
  </si>
  <si>
    <t>600.000,00</t>
  </si>
  <si>
    <t>570.000,00</t>
  </si>
  <si>
    <t>3.600.000,00</t>
  </si>
  <si>
    <t>2.909.000,00</t>
  </si>
  <si>
    <t>31.000,00</t>
  </si>
  <si>
    <t>42.000,00</t>
  </si>
  <si>
    <t>40.000,00</t>
  </si>
  <si>
    <t>67.000,00</t>
  </si>
  <si>
    <t>140.000,00</t>
  </si>
  <si>
    <t>109.000,00</t>
  </si>
  <si>
    <t>2.726.000,00</t>
  </si>
  <si>
    <t>300.000,00</t>
  </si>
  <si>
    <t xml:space="preserve">  [17] Preneta neutrošena sredstva budžeta</t>
  </si>
  <si>
    <t xml:space="preserve">  [18] Neutrošena sredstva od roditeljskog dinara</t>
  </si>
  <si>
    <r>
      <t xml:space="preserve">  </t>
    </r>
    <r>
      <rPr>
        <b/>
        <sz val="10"/>
        <color rgb="FF000000"/>
        <rFont val="Tahoma"/>
        <family val="2"/>
        <charset val="238"/>
      </rPr>
      <t>[17]</t>
    </r>
    <r>
      <rPr>
        <b/>
        <sz val="8"/>
        <color rgb="FF000000"/>
        <rFont val="Tahoma"/>
        <family val="2"/>
        <charset val="238"/>
      </rPr>
      <t xml:space="preserve"> Preneta neutrošena sredstva budžeta</t>
    </r>
  </si>
  <si>
    <r>
      <t xml:space="preserve">  </t>
    </r>
    <r>
      <rPr>
        <b/>
        <sz val="10"/>
        <color rgb="FF000000"/>
        <rFont val="Tahoma"/>
        <family val="2"/>
        <charset val="238"/>
      </rPr>
      <t>[18]</t>
    </r>
    <r>
      <rPr>
        <b/>
        <sz val="8"/>
        <color rgb="FF000000"/>
        <rFont val="Tahoma"/>
        <family val="2"/>
        <charset val="238"/>
      </rPr>
      <t xml:space="preserve"> Neutrošena sredstva od roditeljskog dinara</t>
    </r>
  </si>
  <si>
    <r>
      <t xml:space="preserve">  </t>
    </r>
    <r>
      <rPr>
        <b/>
        <sz val="10"/>
        <color rgb="FF000000"/>
        <rFont val="Tahoma"/>
        <family val="2"/>
        <charset val="238"/>
      </rPr>
      <t>[15]</t>
    </r>
    <r>
      <rPr>
        <b/>
        <sz val="8"/>
        <color rgb="FF000000"/>
        <rFont val="Tahoma"/>
        <family val="2"/>
        <charset val="238"/>
      </rPr>
      <t xml:space="preserve"> Neutrošena sredst. donacija iz ran. god</t>
    </r>
  </si>
  <si>
    <r>
      <t xml:space="preserve">  </t>
    </r>
    <r>
      <rPr>
        <b/>
        <sz val="10"/>
        <color rgb="FF000000"/>
        <rFont val="Tahoma"/>
        <family val="2"/>
        <charset val="238"/>
      </rPr>
      <t>[16]</t>
    </r>
    <r>
      <rPr>
        <b/>
        <sz val="8"/>
        <color rgb="FF000000"/>
        <rFont val="Tahoma"/>
        <family val="2"/>
        <charset val="238"/>
      </rPr>
      <t xml:space="preserve"> Roditeljski dinar za vannastavne aktivn.</t>
    </r>
  </si>
  <si>
    <r>
      <t xml:space="preserve">  </t>
    </r>
    <r>
      <rPr>
        <b/>
        <sz val="10"/>
        <color rgb="FF000000"/>
        <rFont val="Tahoma"/>
        <family val="2"/>
        <charset val="238"/>
      </rPr>
      <t>[08]</t>
    </r>
    <r>
      <rPr>
        <b/>
        <sz val="8"/>
        <color rgb="FF000000"/>
        <rFont val="Tahoma"/>
        <family val="2"/>
        <charset val="238"/>
      </rPr>
      <t xml:space="preserve"> Dobrovoljni transferi od fiz. i pravn. l</t>
    </r>
  </si>
  <si>
    <r>
      <t xml:space="preserve"> </t>
    </r>
    <r>
      <rPr>
        <b/>
        <sz val="10"/>
        <color rgb="FF000000"/>
        <rFont val="Tahoma"/>
        <family val="2"/>
        <charset val="238"/>
      </rPr>
      <t xml:space="preserve"> [07]</t>
    </r>
    <r>
      <rPr>
        <b/>
        <sz val="8"/>
        <color rgb="FF000000"/>
        <rFont val="Tahoma"/>
        <family val="2"/>
        <charset val="238"/>
      </rPr>
      <t xml:space="preserve"> Transferi od drugih nivoa vlasti</t>
    </r>
  </si>
  <si>
    <r>
      <t xml:space="preserve"> </t>
    </r>
    <r>
      <rPr>
        <b/>
        <sz val="10"/>
        <color rgb="FF000000"/>
        <rFont val="Tahoma"/>
        <family val="2"/>
        <charset val="238"/>
      </rPr>
      <t xml:space="preserve"> [01]</t>
    </r>
    <r>
      <rPr>
        <b/>
        <sz val="8"/>
        <color rgb="FF000000"/>
        <rFont val="Tahoma"/>
        <family val="2"/>
        <charset val="238"/>
      </rPr>
      <t xml:space="preserve"> Opšti prihodi i primanja budžeta</t>
    </r>
  </si>
  <si>
    <t xml:space="preserve">  [15] Neutrošena sredst. donacija iz ran. God</t>
  </si>
  <si>
    <t>VD direktor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</si>
</sst>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  <font>
      <sz val="11"/>
      <name val="Calibri"/>
      <family val="2"/>
      <charset val="238"/>
    </font>
    <font>
      <sz val="8"/>
      <name val="Tahoma"/>
      <family val="2"/>
      <charset val="238"/>
    </font>
    <font>
      <b/>
      <sz val="11"/>
      <color rgb="FFFA7D0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0"/>
      <color rgb="FF000000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8"/>
      </right>
      <top style="thin">
        <color indexed="8"/>
      </top>
      <bottom/>
      <diagonal/>
    </border>
    <border>
      <left style="thin">
        <color rgb="FFD3D3D3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1" fillId="0" borderId="0"/>
    <xf numFmtId="0" fontId="13" fillId="8" borderId="10" applyNumberFormat="0" applyAlignment="0" applyProtection="0"/>
  </cellStyleXfs>
  <cellXfs count="57">
    <xf numFmtId="0" fontId="1" fillId="0" borderId="0" xfId="0" applyFont="1"/>
    <xf numFmtId="0" fontId="0" fillId="0" borderId="0" xfId="0"/>
    <xf numFmtId="0" fontId="6" fillId="0" borderId="0" xfId="0" applyFont="1"/>
    <xf numFmtId="0" fontId="6" fillId="0" borderId="1" xfId="0" applyFont="1" applyBorder="1"/>
    <xf numFmtId="0" fontId="7" fillId="0" borderId="2" xfId="0" applyFont="1" applyBorder="1"/>
    <xf numFmtId="0" fontId="7" fillId="0" borderId="0" xfId="0" applyFont="1"/>
    <xf numFmtId="0" fontId="8" fillId="0" borderId="0" xfId="0" applyFont="1" applyAlignment="1" applyProtection="1">
      <alignment horizontal="left" vertical="top" wrapText="1" readingOrder="1"/>
      <protection locked="0"/>
    </xf>
    <xf numFmtId="0" fontId="7" fillId="0" borderId="0" xfId="0" applyFont="1" applyAlignment="1">
      <alignment horizontal="left"/>
    </xf>
    <xf numFmtId="0" fontId="9" fillId="0" borderId="0" xfId="0" applyFont="1" applyAlignment="1" applyProtection="1">
      <alignment horizontal="left" vertical="center" wrapText="1" readingOrder="1"/>
      <protection locked="0"/>
    </xf>
    <xf numFmtId="0" fontId="10" fillId="0" borderId="0" xfId="0" applyFont="1" applyAlignment="1" applyProtection="1">
      <alignment horizontal="left" vertical="center" wrapText="1" readingOrder="1"/>
      <protection locked="0"/>
    </xf>
    <xf numFmtId="4" fontId="0" fillId="0" borderId="0" xfId="0" applyNumberFormat="1"/>
    <xf numFmtId="0" fontId="0" fillId="0" borderId="1" xfId="0" applyBorder="1"/>
    <xf numFmtId="0" fontId="9" fillId="5" borderId="8" xfId="0" applyFont="1" applyFill="1" applyBorder="1" applyAlignment="1" applyProtection="1">
      <alignment horizontal="center" vertical="center" wrapText="1" readingOrder="1"/>
      <protection locked="0"/>
    </xf>
    <xf numFmtId="0" fontId="2" fillId="2" borderId="9" xfId="0" applyFont="1" applyFill="1" applyBorder="1" applyAlignment="1">
      <alignment horizontal="center" vertical="center" wrapText="1" readingOrder="1"/>
    </xf>
    <xf numFmtId="4" fontId="10" fillId="0" borderId="5" xfId="0" applyNumberFormat="1" applyFont="1" applyBorder="1" applyAlignment="1" applyProtection="1">
      <alignment horizontal="right" vertical="center" wrapText="1" readingOrder="1"/>
      <protection locked="0"/>
    </xf>
    <xf numFmtId="4" fontId="10" fillId="3" borderId="5" xfId="0" applyNumberFormat="1" applyFont="1" applyFill="1" applyBorder="1" applyAlignment="1" applyProtection="1">
      <alignment horizontal="right" vertical="center" wrapText="1" readingOrder="1"/>
      <protection locked="0"/>
    </xf>
    <xf numFmtId="4" fontId="9" fillId="0" borderId="5" xfId="0" applyNumberFormat="1" applyFont="1" applyBorder="1" applyAlignment="1" applyProtection="1">
      <alignment horizontal="right" vertical="center" wrapText="1" readingOrder="1"/>
      <protection locked="0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4" fontId="12" fillId="0" borderId="5" xfId="1" applyNumberFormat="1" applyFont="1" applyBorder="1" applyAlignment="1">
      <alignment horizontal="right"/>
    </xf>
    <xf numFmtId="0" fontId="9" fillId="0" borderId="5" xfId="0" applyFont="1" applyBorder="1" applyAlignment="1" applyProtection="1">
      <alignment horizontal="left" vertical="center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0" fillId="3" borderId="5" xfId="0" applyFont="1" applyFill="1" applyBorder="1" applyAlignment="1" applyProtection="1">
      <alignment horizontal="left" vertical="center" wrapText="1" readingOrder="1"/>
      <protection locked="0"/>
    </xf>
    <xf numFmtId="0" fontId="7" fillId="3" borderId="5" xfId="0" applyFont="1" applyFill="1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left" vertical="center" wrapText="1" readingOrder="1"/>
      <protection locked="0"/>
    </xf>
    <xf numFmtId="0" fontId="7" fillId="0" borderId="0" xfId="0" applyFont="1"/>
    <xf numFmtId="0" fontId="9" fillId="5" borderId="6" xfId="0" applyFont="1" applyFill="1" applyBorder="1" applyAlignment="1" applyProtection="1">
      <alignment horizontal="left" vertical="center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horizontal="left" vertical="center" wrapText="1" readingOrder="1"/>
      <protection locked="0"/>
    </xf>
    <xf numFmtId="0" fontId="8" fillId="0" borderId="3" xfId="0" applyFont="1" applyBorder="1" applyAlignment="1" applyProtection="1">
      <alignment horizontal="left" vertical="top" wrapText="1" readingOrder="1"/>
      <protection locked="0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0" borderId="2" xfId="0" applyFont="1" applyBorder="1" applyAlignment="1" applyProtection="1">
      <alignment horizontal="center" vertical="top" wrapText="1" readingOrder="1"/>
      <protection locked="0"/>
    </xf>
    <xf numFmtId="0" fontId="7" fillId="0" borderId="3" xfId="0" applyFont="1" applyBorder="1"/>
    <xf numFmtId="0" fontId="7" fillId="0" borderId="4" xfId="0" applyFont="1" applyBorder="1"/>
    <xf numFmtId="0" fontId="2" fillId="2" borderId="5" xfId="0" applyFont="1" applyFill="1" applyBorder="1" applyAlignment="1">
      <alignment horizontal="left" vertical="center" wrapText="1" readingOrder="1"/>
    </xf>
    <xf numFmtId="0" fontId="1" fillId="0" borderId="5" xfId="0" applyFont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left" vertical="center" wrapText="1" readingOrder="1"/>
    </xf>
    <xf numFmtId="0" fontId="1" fillId="3" borderId="5" xfId="0" applyFont="1" applyFill="1" applyBorder="1" applyAlignment="1">
      <alignment vertical="top" wrapText="1"/>
    </xf>
    <xf numFmtId="4" fontId="3" fillId="3" borderId="5" xfId="0" applyNumberFormat="1" applyFont="1" applyFill="1" applyBorder="1" applyAlignment="1">
      <alignment horizontal="right" vertical="center" wrapText="1" readingOrder="1"/>
    </xf>
    <xf numFmtId="0" fontId="5" fillId="4" borderId="5" xfId="0" applyFont="1" applyFill="1" applyBorder="1" applyAlignment="1">
      <alignment vertical="top" wrapText="1"/>
    </xf>
    <xf numFmtId="4" fontId="4" fillId="4" borderId="5" xfId="0" applyNumberFormat="1" applyFont="1" applyFill="1" applyBorder="1" applyAlignment="1">
      <alignment horizontal="righ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4" fontId="2" fillId="0" borderId="5" xfId="0" applyNumberFormat="1" applyFont="1" applyBorder="1" applyAlignment="1">
      <alignment horizontal="right" vertical="center" wrapText="1" readingOrder="1"/>
    </xf>
    <xf numFmtId="0" fontId="4" fillId="7" borderId="5" xfId="0" applyFont="1" applyFill="1" applyBorder="1" applyAlignment="1">
      <alignment horizontal="center" vertical="center" wrapText="1" readingOrder="1"/>
    </xf>
    <xf numFmtId="4" fontId="4" fillId="7" borderId="5" xfId="0" applyNumberFormat="1" applyFont="1" applyFill="1" applyBorder="1" applyAlignment="1">
      <alignment horizontal="right" vertical="center" wrapText="1" readingOrder="1"/>
    </xf>
    <xf numFmtId="4" fontId="2" fillId="6" borderId="5" xfId="0" applyNumberFormat="1" applyFont="1" applyFill="1" applyBorder="1" applyAlignment="1">
      <alignment horizontal="right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0" fontId="12" fillId="0" borderId="5" xfId="1" applyFont="1" applyBorder="1"/>
    <xf numFmtId="0" fontId="3" fillId="4" borderId="5" xfId="0" applyFont="1" applyFill="1" applyBorder="1" applyAlignment="1">
      <alignment horizontal="left" vertical="center" wrapText="1" readingOrder="1"/>
    </xf>
    <xf numFmtId="4" fontId="3" fillId="0" borderId="5" xfId="0" applyNumberFormat="1" applyFont="1" applyBorder="1" applyAlignment="1">
      <alignment horizontal="right" vertical="center" wrapText="1" readingOrder="1"/>
    </xf>
    <xf numFmtId="4" fontId="1" fillId="0" borderId="5" xfId="0" applyNumberFormat="1" applyFont="1" applyBorder="1"/>
    <xf numFmtId="0" fontId="13" fillId="8" borderId="10" xfId="2" applyAlignment="1">
      <alignment horizontal="left" vertical="center" wrapText="1" readingOrder="1"/>
    </xf>
    <xf numFmtId="0" fontId="13" fillId="8" borderId="10" xfId="2" applyAlignment="1">
      <alignment vertical="top" wrapText="1"/>
    </xf>
    <xf numFmtId="4" fontId="13" fillId="8" borderId="10" xfId="2" applyNumberFormat="1" applyAlignment="1">
      <alignment horizontal="right" vertical="center" wrapText="1" readingOrder="1"/>
    </xf>
    <xf numFmtId="0" fontId="2" fillId="7" borderId="5" xfId="0" applyFont="1" applyFill="1" applyBorder="1" applyAlignment="1">
      <alignment horizontal="left" vertical="center" wrapText="1" readingOrder="1"/>
    </xf>
    <xf numFmtId="4" fontId="3" fillId="4" borderId="5" xfId="0" applyNumberFormat="1" applyFont="1" applyFill="1" applyBorder="1" applyAlignment="1">
      <alignment horizontal="right" vertical="center" wrapText="1" readingOrder="1"/>
    </xf>
  </cellXfs>
  <cellStyles count="3">
    <cellStyle name="Calculation" xfId="2" builtinId="22"/>
    <cellStyle name="Normal" xfId="0" builtinId="0"/>
    <cellStyle name="Normal 2" xfId="1" xr:uid="{FFE72290-03D0-4A26-9A26-FFD8E667C12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E0E0E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3"/>
  <sheetViews>
    <sheetView showGridLines="0" tabSelected="1" zoomScale="130" zoomScaleNormal="130" workbookViewId="0">
      <selection activeCell="D12" sqref="D12"/>
    </sheetView>
  </sheetViews>
  <sheetFormatPr defaultRowHeight="15" x14ac:dyDescent="0.25"/>
  <cols>
    <col min="1" max="1" width="21.5703125" customWidth="1"/>
    <col min="2" max="2" width="22.5703125" customWidth="1"/>
    <col min="3" max="3" width="16.140625" hidden="1" customWidth="1"/>
    <col min="4" max="4" width="16.140625" customWidth="1"/>
    <col min="5" max="5" width="16.140625" hidden="1" customWidth="1"/>
    <col min="6" max="6" width="14.85546875" hidden="1" customWidth="1"/>
    <col min="7" max="7" width="16.140625" hidden="1" customWidth="1"/>
    <col min="9" max="9" width="14" bestFit="1" customWidth="1"/>
    <col min="11" max="11" width="11.7109375" customWidth="1"/>
  </cols>
  <sheetData>
    <row r="1" spans="1:7" s="1" customFormat="1" ht="36.75" customHeight="1" thickBot="1" x14ac:dyDescent="0.3">
      <c r="A1" s="31" t="s">
        <v>90</v>
      </c>
      <c r="B1" s="32"/>
      <c r="C1" s="33"/>
    </row>
    <row r="2" spans="1:7" s="1" customFormat="1" ht="6" customHeight="1" x14ac:dyDescent="0.25"/>
    <row r="3" spans="1:7" s="1" customFormat="1" ht="20.25" customHeight="1" x14ac:dyDescent="0.25">
      <c r="A3" s="8" t="s">
        <v>72</v>
      </c>
      <c r="B3" s="23" t="s">
        <v>73</v>
      </c>
      <c r="C3" s="24"/>
    </row>
    <row r="4" spans="1:7" ht="20.25" customHeight="1" x14ac:dyDescent="0.25"/>
    <row r="5" spans="1:7" ht="21" x14ac:dyDescent="0.25">
      <c r="A5" s="34" t="s">
        <v>74</v>
      </c>
      <c r="B5" s="35"/>
      <c r="C5" s="36" t="s">
        <v>95</v>
      </c>
      <c r="D5" s="36" t="s">
        <v>91</v>
      </c>
      <c r="E5" s="36" t="s">
        <v>92</v>
      </c>
      <c r="F5" s="36" t="s">
        <v>92</v>
      </c>
      <c r="G5" s="36" t="s">
        <v>92</v>
      </c>
    </row>
    <row r="6" spans="1:7" ht="12.75" customHeight="1" x14ac:dyDescent="0.25">
      <c r="A6" s="37" t="s">
        <v>73</v>
      </c>
      <c r="B6" s="38"/>
      <c r="C6" s="39">
        <f>+C7+C23+C80+C98+C92+C121+C125</f>
        <v>187500000</v>
      </c>
      <c r="D6" s="39">
        <f t="shared" ref="D6:G6" si="0">+D7+D23+D80+D98+D92+D121+D125</f>
        <v>151889000</v>
      </c>
      <c r="E6" s="39">
        <f t="shared" si="0"/>
        <v>0</v>
      </c>
      <c r="F6" s="39">
        <f t="shared" si="0"/>
        <v>0</v>
      </c>
      <c r="G6" s="39">
        <f t="shared" si="0"/>
        <v>0</v>
      </c>
    </row>
    <row r="7" spans="1:7" ht="12.75" customHeight="1" x14ac:dyDescent="0.25">
      <c r="A7" s="49" t="s">
        <v>166</v>
      </c>
      <c r="B7" s="40"/>
      <c r="C7" s="41">
        <f t="shared" ref="C7:E7" si="1">+C8</f>
        <v>153979000</v>
      </c>
      <c r="D7" s="41">
        <f t="shared" si="1"/>
        <v>122795000</v>
      </c>
      <c r="E7" s="41">
        <f t="shared" si="1"/>
        <v>0</v>
      </c>
      <c r="F7" s="41">
        <f>+F8</f>
        <v>0</v>
      </c>
      <c r="G7" s="41">
        <f>+G8</f>
        <v>0</v>
      </c>
    </row>
    <row r="8" spans="1:7" ht="12.75" customHeight="1" x14ac:dyDescent="0.25">
      <c r="A8" s="42" t="s">
        <v>1</v>
      </c>
      <c r="B8" s="35"/>
      <c r="C8" s="43">
        <f t="shared" ref="C8:F8" si="2">+C9+C11+C14+C17+C19+C21</f>
        <v>153979000</v>
      </c>
      <c r="D8" s="43">
        <f t="shared" si="2"/>
        <v>122795000</v>
      </c>
      <c r="E8" s="43">
        <f t="shared" si="2"/>
        <v>0</v>
      </c>
      <c r="F8" s="43">
        <f t="shared" si="2"/>
        <v>0</v>
      </c>
      <c r="G8" s="43">
        <f>+G9+G11+G14+G17+G19+G21</f>
        <v>0</v>
      </c>
    </row>
    <row r="9" spans="1:7" ht="12.75" customHeight="1" x14ac:dyDescent="0.25">
      <c r="A9" s="52" t="s">
        <v>2</v>
      </c>
      <c r="B9" s="53"/>
      <c r="C9" s="54" t="str">
        <f t="shared" ref="C9:F9" si="3">+C10</f>
        <v>129.942.000,00</v>
      </c>
      <c r="D9" s="54" t="str">
        <f t="shared" si="3"/>
        <v>106.619.000,00</v>
      </c>
      <c r="E9" s="54">
        <f t="shared" si="3"/>
        <v>0</v>
      </c>
      <c r="F9" s="54">
        <f t="shared" si="3"/>
        <v>0</v>
      </c>
      <c r="G9" s="54">
        <f>+G10</f>
        <v>0</v>
      </c>
    </row>
    <row r="10" spans="1:7" ht="12.75" customHeight="1" x14ac:dyDescent="0.25">
      <c r="A10" s="42" t="s">
        <v>3</v>
      </c>
      <c r="B10" s="35"/>
      <c r="C10" s="43" t="s">
        <v>96</v>
      </c>
      <c r="D10" s="43" t="s">
        <v>97</v>
      </c>
      <c r="E10" s="43"/>
      <c r="F10" s="43"/>
      <c r="G10" s="43"/>
    </row>
    <row r="11" spans="1:7" ht="12.75" customHeight="1" x14ac:dyDescent="0.25">
      <c r="A11" s="52" t="s">
        <v>4</v>
      </c>
      <c r="B11" s="53"/>
      <c r="C11" s="54">
        <f t="shared" ref="C11:F11" si="4">+C12+C13</f>
        <v>19686000</v>
      </c>
      <c r="D11" s="54">
        <f t="shared" si="4"/>
        <v>16172000</v>
      </c>
      <c r="E11" s="54">
        <f t="shared" si="4"/>
        <v>0</v>
      </c>
      <c r="F11" s="54">
        <f t="shared" si="4"/>
        <v>0</v>
      </c>
      <c r="G11" s="54">
        <f>+G12+G13</f>
        <v>0</v>
      </c>
    </row>
    <row r="12" spans="1:7" ht="12.75" customHeight="1" x14ac:dyDescent="0.25">
      <c r="A12" s="42" t="s">
        <v>5</v>
      </c>
      <c r="B12" s="35"/>
      <c r="C12" s="43" t="s">
        <v>98</v>
      </c>
      <c r="D12" s="43" t="s">
        <v>99</v>
      </c>
      <c r="E12" s="43"/>
      <c r="F12" s="43"/>
      <c r="G12" s="43"/>
    </row>
    <row r="13" spans="1:7" ht="12.75" customHeight="1" x14ac:dyDescent="0.25">
      <c r="A13" s="42" t="s">
        <v>6</v>
      </c>
      <c r="B13" s="35"/>
      <c r="C13" s="43" t="s">
        <v>100</v>
      </c>
      <c r="D13" s="43" t="s">
        <v>101</v>
      </c>
      <c r="E13" s="43"/>
      <c r="F13" s="43"/>
      <c r="G13" s="43"/>
    </row>
    <row r="14" spans="1:7" ht="12.75" customHeight="1" x14ac:dyDescent="0.25">
      <c r="A14" s="52" t="s">
        <v>7</v>
      </c>
      <c r="B14" s="53"/>
      <c r="C14" s="54">
        <f>+C15+C16</f>
        <v>3450000</v>
      </c>
      <c r="D14" s="54">
        <f>+D15+D16</f>
        <v>1000</v>
      </c>
      <c r="E14" s="54">
        <f t="shared" ref="E14:F14" si="5">+E16</f>
        <v>0</v>
      </c>
      <c r="F14" s="54">
        <f t="shared" si="5"/>
        <v>0</v>
      </c>
      <c r="G14" s="54">
        <f>+G16</f>
        <v>0</v>
      </c>
    </row>
    <row r="15" spans="1:7" ht="12.75" customHeight="1" x14ac:dyDescent="0.25">
      <c r="A15" s="42" t="s">
        <v>105</v>
      </c>
      <c r="B15" s="35"/>
      <c r="C15" s="43">
        <v>1200000</v>
      </c>
      <c r="D15" s="43"/>
      <c r="E15" s="43"/>
      <c r="F15" s="43"/>
      <c r="G15" s="43"/>
    </row>
    <row r="16" spans="1:7" ht="12.75" customHeight="1" x14ac:dyDescent="0.25">
      <c r="A16" s="42" t="s">
        <v>9</v>
      </c>
      <c r="B16" s="35"/>
      <c r="C16" s="43" t="s">
        <v>102</v>
      </c>
      <c r="D16" s="43" t="s">
        <v>8</v>
      </c>
      <c r="E16" s="43"/>
      <c r="F16" s="43"/>
      <c r="G16" s="43"/>
    </row>
    <row r="17" spans="1:7" ht="12.75" customHeight="1" x14ac:dyDescent="0.25">
      <c r="A17" s="52" t="s">
        <v>10</v>
      </c>
      <c r="B17" s="53"/>
      <c r="C17" s="54" t="str">
        <f t="shared" ref="C17:F17" si="6">+C18</f>
        <v>500.000,00</v>
      </c>
      <c r="D17" s="54" t="str">
        <f t="shared" si="6"/>
        <v>1.000,00</v>
      </c>
      <c r="E17" s="54">
        <f t="shared" si="6"/>
        <v>0</v>
      </c>
      <c r="F17" s="54">
        <f t="shared" si="6"/>
        <v>0</v>
      </c>
      <c r="G17" s="54">
        <f>+G18</f>
        <v>0</v>
      </c>
    </row>
    <row r="18" spans="1:7" ht="12.75" customHeight="1" x14ac:dyDescent="0.25">
      <c r="A18" s="42" t="s">
        <v>11</v>
      </c>
      <c r="B18" s="35"/>
      <c r="C18" s="43" t="s">
        <v>103</v>
      </c>
      <c r="D18" s="43" t="s">
        <v>8</v>
      </c>
      <c r="E18" s="43"/>
      <c r="F18" s="43"/>
      <c r="G18" s="43"/>
    </row>
    <row r="19" spans="1:7" ht="12.75" customHeight="1" x14ac:dyDescent="0.25">
      <c r="A19" s="52" t="s">
        <v>12</v>
      </c>
      <c r="B19" s="53"/>
      <c r="C19" s="54" t="str">
        <f t="shared" ref="C19:F19" si="7">+C20</f>
        <v>1.000,00</v>
      </c>
      <c r="D19" s="54" t="str">
        <f t="shared" si="7"/>
        <v>1.000,00</v>
      </c>
      <c r="E19" s="54">
        <f t="shared" si="7"/>
        <v>0</v>
      </c>
      <c r="F19" s="54">
        <f t="shared" si="7"/>
        <v>0</v>
      </c>
      <c r="G19" s="54">
        <f>+G20</f>
        <v>0</v>
      </c>
    </row>
    <row r="20" spans="1:7" ht="12.75" customHeight="1" x14ac:dyDescent="0.25">
      <c r="A20" s="42" t="s">
        <v>13</v>
      </c>
      <c r="B20" s="35"/>
      <c r="C20" s="43" t="s">
        <v>8</v>
      </c>
      <c r="D20" s="43" t="s">
        <v>8</v>
      </c>
      <c r="E20" s="43"/>
      <c r="F20" s="43"/>
      <c r="G20" s="43"/>
    </row>
    <row r="21" spans="1:7" ht="12.75" customHeight="1" x14ac:dyDescent="0.25">
      <c r="A21" s="52" t="s">
        <v>14</v>
      </c>
      <c r="B21" s="53"/>
      <c r="C21" s="54" t="str">
        <f t="shared" ref="C21:F21" si="8">+C22</f>
        <v>400.000,00</v>
      </c>
      <c r="D21" s="54" t="str">
        <f t="shared" si="8"/>
        <v>1.000,00</v>
      </c>
      <c r="E21" s="54">
        <f t="shared" si="8"/>
        <v>0</v>
      </c>
      <c r="F21" s="54">
        <f t="shared" si="8"/>
        <v>0</v>
      </c>
      <c r="G21" s="54">
        <f>+G22</f>
        <v>0</v>
      </c>
    </row>
    <row r="22" spans="1:7" ht="12.75" customHeight="1" x14ac:dyDescent="0.25">
      <c r="A22" s="42" t="s">
        <v>15</v>
      </c>
      <c r="B22" s="35"/>
      <c r="C22" s="43" t="s">
        <v>104</v>
      </c>
      <c r="D22" s="43" t="s">
        <v>8</v>
      </c>
      <c r="E22" s="43"/>
      <c r="F22" s="43"/>
      <c r="G22" s="43"/>
    </row>
    <row r="23" spans="1:7" ht="12.75" customHeight="1" x14ac:dyDescent="0.25">
      <c r="A23" s="49" t="s">
        <v>165</v>
      </c>
      <c r="B23" s="40"/>
      <c r="C23" s="41">
        <f>+C24+C65+C68+C75</f>
        <v>24229000</v>
      </c>
      <c r="D23" s="41">
        <f t="shared" ref="D23:G23" si="9">+D24+D65+D68+D75</f>
        <v>21984000</v>
      </c>
      <c r="E23" s="41">
        <f t="shared" si="9"/>
        <v>0</v>
      </c>
      <c r="F23" s="41">
        <f t="shared" si="9"/>
        <v>0</v>
      </c>
      <c r="G23" s="41">
        <f t="shared" si="9"/>
        <v>0</v>
      </c>
    </row>
    <row r="24" spans="1:7" ht="20.25" customHeight="1" x14ac:dyDescent="0.25">
      <c r="A24" s="44" t="s">
        <v>82</v>
      </c>
      <c r="B24" s="44"/>
      <c r="C24" s="45">
        <f t="shared" ref="C24:F24" si="10">+C25+C27+C30+C32+C34+C39+C42+C46+C50+C53+C59+C63</f>
        <v>20379000</v>
      </c>
      <c r="D24" s="45">
        <f t="shared" si="10"/>
        <v>18140000</v>
      </c>
      <c r="E24" s="45">
        <f t="shared" si="10"/>
        <v>0</v>
      </c>
      <c r="F24" s="45">
        <f t="shared" si="10"/>
        <v>0</v>
      </c>
      <c r="G24" s="45">
        <f>+G25+G27+G30+G32+G34+G39+G42+G46+G50+G53+G59+G63</f>
        <v>0</v>
      </c>
    </row>
    <row r="25" spans="1:7" ht="12.75" customHeight="1" x14ac:dyDescent="0.25">
      <c r="A25" s="52" t="s">
        <v>17</v>
      </c>
      <c r="B25" s="53"/>
      <c r="C25" s="54" t="str">
        <f t="shared" ref="C25:F25" si="11">+C26</f>
        <v>200.000,00</v>
      </c>
      <c r="D25" s="54" t="str">
        <f t="shared" si="11"/>
        <v>190.000,00</v>
      </c>
      <c r="E25" s="54">
        <f t="shared" si="11"/>
        <v>0</v>
      </c>
      <c r="F25" s="54">
        <f t="shared" si="11"/>
        <v>0</v>
      </c>
      <c r="G25" s="54">
        <f>+G26</f>
        <v>0</v>
      </c>
    </row>
    <row r="26" spans="1:7" ht="12.75" customHeight="1" x14ac:dyDescent="0.25">
      <c r="A26" s="42" t="s">
        <v>18</v>
      </c>
      <c r="B26" s="35"/>
      <c r="C26" s="43" t="s">
        <v>106</v>
      </c>
      <c r="D26" s="43" t="s">
        <v>107</v>
      </c>
      <c r="E26" s="43"/>
      <c r="F26" s="43"/>
      <c r="G26" s="43"/>
    </row>
    <row r="27" spans="1:7" ht="12.75" customHeight="1" x14ac:dyDescent="0.25">
      <c r="A27" s="52" t="s">
        <v>7</v>
      </c>
      <c r="B27" s="53"/>
      <c r="C27" s="54">
        <f t="shared" ref="C27:F27" si="12">+C28+C29</f>
        <v>650000</v>
      </c>
      <c r="D27" s="54">
        <f t="shared" si="12"/>
        <v>618000</v>
      </c>
      <c r="E27" s="54">
        <f t="shared" si="12"/>
        <v>0</v>
      </c>
      <c r="F27" s="54">
        <f t="shared" si="12"/>
        <v>0</v>
      </c>
      <c r="G27" s="54">
        <f>+G28+G29</f>
        <v>0</v>
      </c>
    </row>
    <row r="28" spans="1:7" ht="12.75" customHeight="1" x14ac:dyDescent="0.25">
      <c r="A28" s="42" t="s">
        <v>9</v>
      </c>
      <c r="B28" s="35"/>
      <c r="C28" s="43" t="s">
        <v>106</v>
      </c>
      <c r="D28" s="43" t="s">
        <v>107</v>
      </c>
      <c r="E28" s="43"/>
      <c r="F28" s="43"/>
      <c r="G28" s="43"/>
    </row>
    <row r="29" spans="1:7" ht="12.75" customHeight="1" x14ac:dyDescent="0.25">
      <c r="A29" s="42" t="s">
        <v>20</v>
      </c>
      <c r="B29" s="35"/>
      <c r="C29" s="43" t="s">
        <v>66</v>
      </c>
      <c r="D29" s="43" t="s">
        <v>108</v>
      </c>
      <c r="E29" s="43"/>
      <c r="F29" s="43"/>
      <c r="G29" s="43"/>
    </row>
    <row r="30" spans="1:7" ht="12.75" customHeight="1" x14ac:dyDescent="0.25">
      <c r="A30" s="52" t="s">
        <v>21</v>
      </c>
      <c r="B30" s="53"/>
      <c r="C30" s="54" t="str">
        <f t="shared" ref="C30:F30" si="13">+C31</f>
        <v>4.000.000,00</v>
      </c>
      <c r="D30" s="54" t="str">
        <f t="shared" si="13"/>
        <v>3.800.000,00</v>
      </c>
      <c r="E30" s="54">
        <f t="shared" si="13"/>
        <v>0</v>
      </c>
      <c r="F30" s="54">
        <f t="shared" si="13"/>
        <v>0</v>
      </c>
      <c r="G30" s="54">
        <f>+G31</f>
        <v>0</v>
      </c>
    </row>
    <row r="31" spans="1:7" ht="12.75" customHeight="1" x14ac:dyDescent="0.25">
      <c r="A31" s="42" t="s">
        <v>22</v>
      </c>
      <c r="B31" s="35"/>
      <c r="C31" s="43" t="s">
        <v>109</v>
      </c>
      <c r="D31" s="43" t="s">
        <v>110</v>
      </c>
      <c r="E31" s="43"/>
      <c r="F31" s="43"/>
      <c r="G31" s="43"/>
    </row>
    <row r="32" spans="1:7" ht="12.75" customHeight="1" x14ac:dyDescent="0.25">
      <c r="A32" s="52" t="s">
        <v>23</v>
      </c>
      <c r="B32" s="53"/>
      <c r="C32" s="54" t="str">
        <f t="shared" ref="C32:F32" si="14">+C33</f>
        <v>2.500.000,00</v>
      </c>
      <c r="D32" s="54" t="str">
        <f t="shared" si="14"/>
        <v>2.375.000,00</v>
      </c>
      <c r="E32" s="54">
        <f t="shared" si="14"/>
        <v>0</v>
      </c>
      <c r="F32" s="54">
        <f t="shared" si="14"/>
        <v>0</v>
      </c>
      <c r="G32" s="54">
        <f>+G33</f>
        <v>0</v>
      </c>
    </row>
    <row r="33" spans="1:7" ht="12.75" customHeight="1" x14ac:dyDescent="0.25">
      <c r="A33" s="42" t="s">
        <v>24</v>
      </c>
      <c r="B33" s="35"/>
      <c r="C33" s="43" t="s">
        <v>111</v>
      </c>
      <c r="D33" s="43" t="s">
        <v>112</v>
      </c>
      <c r="E33" s="43"/>
      <c r="F33" s="43"/>
      <c r="G33" s="43"/>
    </row>
    <row r="34" spans="1:7" ht="12.75" customHeight="1" x14ac:dyDescent="0.25">
      <c r="A34" s="52" t="s">
        <v>25</v>
      </c>
      <c r="B34" s="53"/>
      <c r="C34" s="54">
        <f>SUM(C35:C38)</f>
        <v>6495000</v>
      </c>
      <c r="D34" s="54">
        <f t="shared" ref="D34:F34" si="15">SUM(D35:D38)</f>
        <v>5606000</v>
      </c>
      <c r="E34" s="54">
        <f t="shared" si="15"/>
        <v>0</v>
      </c>
      <c r="F34" s="54">
        <f t="shared" si="15"/>
        <v>0</v>
      </c>
      <c r="G34" s="54">
        <f>SUM(G35:G38)</f>
        <v>0</v>
      </c>
    </row>
    <row r="35" spans="1:7" ht="12.75" customHeight="1" x14ac:dyDescent="0.25">
      <c r="A35" s="42" t="s">
        <v>26</v>
      </c>
      <c r="B35" s="35"/>
      <c r="C35" s="43">
        <v>5700000</v>
      </c>
      <c r="D35" s="43">
        <v>4920000</v>
      </c>
      <c r="E35" s="43"/>
      <c r="F35" s="43"/>
      <c r="G35" s="43"/>
    </row>
    <row r="36" spans="1:7" ht="12.75" customHeight="1" x14ac:dyDescent="0.25">
      <c r="A36" s="42" t="s">
        <v>27</v>
      </c>
      <c r="B36" s="35"/>
      <c r="C36" s="43">
        <v>555000</v>
      </c>
      <c r="D36" s="43">
        <v>479000</v>
      </c>
      <c r="E36" s="43"/>
      <c r="F36" s="43"/>
      <c r="G36" s="43"/>
    </row>
    <row r="37" spans="1:7" ht="12.75" customHeight="1" x14ac:dyDescent="0.25">
      <c r="A37" s="42" t="s">
        <v>28</v>
      </c>
      <c r="B37" s="35"/>
      <c r="C37" s="43">
        <v>130000</v>
      </c>
      <c r="D37" s="43">
        <v>112000</v>
      </c>
      <c r="E37" s="43"/>
      <c r="F37" s="43"/>
      <c r="G37" s="43"/>
    </row>
    <row r="38" spans="1:7" ht="12.75" customHeight="1" x14ac:dyDescent="0.25">
      <c r="A38" s="42" t="s">
        <v>29</v>
      </c>
      <c r="B38" s="35"/>
      <c r="C38" s="43">
        <v>110000</v>
      </c>
      <c r="D38" s="43">
        <v>95000</v>
      </c>
      <c r="E38" s="43"/>
      <c r="F38" s="43"/>
      <c r="G38" s="43"/>
    </row>
    <row r="39" spans="1:7" ht="12.75" customHeight="1" x14ac:dyDescent="0.25">
      <c r="A39" s="52" t="s">
        <v>30</v>
      </c>
      <c r="B39" s="53"/>
      <c r="C39" s="54">
        <f t="shared" ref="C39:G39" si="16">+C40+C41</f>
        <v>148000</v>
      </c>
      <c r="D39" s="54">
        <f t="shared" si="16"/>
        <v>128000</v>
      </c>
      <c r="E39" s="54">
        <f t="shared" si="16"/>
        <v>0</v>
      </c>
      <c r="F39" s="54">
        <f t="shared" si="16"/>
        <v>0</v>
      </c>
      <c r="G39" s="54">
        <f t="shared" si="16"/>
        <v>0</v>
      </c>
    </row>
    <row r="40" spans="1:7" ht="12.75" customHeight="1" x14ac:dyDescent="0.25">
      <c r="A40" s="42" t="s">
        <v>31</v>
      </c>
      <c r="B40" s="35"/>
      <c r="C40" s="43" t="s">
        <v>113</v>
      </c>
      <c r="D40" s="43" t="s">
        <v>114</v>
      </c>
      <c r="E40" s="43"/>
      <c r="F40" s="43"/>
      <c r="G40" s="43"/>
    </row>
    <row r="41" spans="1:7" ht="12.75" customHeight="1" x14ac:dyDescent="0.25">
      <c r="A41" s="42" t="s">
        <v>32</v>
      </c>
      <c r="B41" s="35"/>
      <c r="C41" s="43" t="s">
        <v>115</v>
      </c>
      <c r="D41" s="43" t="s">
        <v>43</v>
      </c>
      <c r="E41" s="43"/>
      <c r="F41" s="43"/>
      <c r="G41" s="43"/>
    </row>
    <row r="42" spans="1:7" ht="12.75" customHeight="1" x14ac:dyDescent="0.25">
      <c r="A42" s="52" t="s">
        <v>33</v>
      </c>
      <c r="B42" s="53"/>
      <c r="C42" s="54">
        <f t="shared" ref="C42:F42" si="17">+C43+C44+C45</f>
        <v>335000</v>
      </c>
      <c r="D42" s="54">
        <f t="shared" si="17"/>
        <v>318000</v>
      </c>
      <c r="E42" s="54">
        <f t="shared" si="17"/>
        <v>0</v>
      </c>
      <c r="F42" s="54">
        <f t="shared" si="17"/>
        <v>0</v>
      </c>
      <c r="G42" s="54">
        <f>+G43+G44+G45</f>
        <v>0</v>
      </c>
    </row>
    <row r="43" spans="1:7" ht="12.75" customHeight="1" x14ac:dyDescent="0.25">
      <c r="A43" s="42" t="s">
        <v>34</v>
      </c>
      <c r="B43" s="35"/>
      <c r="C43" s="43" t="s">
        <v>116</v>
      </c>
      <c r="D43" s="43" t="s">
        <v>43</v>
      </c>
      <c r="E43" s="43"/>
      <c r="F43" s="43"/>
      <c r="G43" s="43"/>
    </row>
    <row r="44" spans="1:7" ht="12.75" customHeight="1" x14ac:dyDescent="0.25">
      <c r="A44" s="42" t="s">
        <v>35</v>
      </c>
      <c r="B44" s="35"/>
      <c r="C44" s="43" t="s">
        <v>115</v>
      </c>
      <c r="D44" s="43" t="s">
        <v>117</v>
      </c>
      <c r="E44" s="43"/>
      <c r="F44" s="43"/>
      <c r="G44" s="43"/>
    </row>
    <row r="45" spans="1:7" ht="12.75" customHeight="1" x14ac:dyDescent="0.25">
      <c r="A45" s="42" t="s">
        <v>36</v>
      </c>
      <c r="B45" s="35"/>
      <c r="C45" s="43" t="s">
        <v>118</v>
      </c>
      <c r="D45" s="43" t="s">
        <v>119</v>
      </c>
      <c r="E45" s="43"/>
      <c r="F45" s="43"/>
      <c r="G45" s="43"/>
    </row>
    <row r="46" spans="1:7" ht="12.75" customHeight="1" x14ac:dyDescent="0.25">
      <c r="A46" s="52" t="s">
        <v>10</v>
      </c>
      <c r="B46" s="53"/>
      <c r="C46" s="54">
        <f t="shared" ref="C46:F46" si="18">+C47+C48+C49</f>
        <v>840000</v>
      </c>
      <c r="D46" s="54">
        <f t="shared" si="18"/>
        <v>799000</v>
      </c>
      <c r="E46" s="54">
        <f t="shared" si="18"/>
        <v>0</v>
      </c>
      <c r="F46" s="54">
        <f t="shared" si="18"/>
        <v>0</v>
      </c>
      <c r="G46" s="54">
        <f>+G47+G48+G49</f>
        <v>0</v>
      </c>
    </row>
    <row r="47" spans="1:7" ht="12.75" customHeight="1" x14ac:dyDescent="0.25">
      <c r="A47" s="42" t="s">
        <v>81</v>
      </c>
      <c r="B47" s="35"/>
      <c r="C47" s="43" t="s">
        <v>120</v>
      </c>
      <c r="D47" s="43" t="s">
        <v>19</v>
      </c>
      <c r="E47" s="43"/>
      <c r="F47" s="43"/>
      <c r="G47" s="43"/>
    </row>
    <row r="48" spans="1:7" ht="12.75" customHeight="1" x14ac:dyDescent="0.25">
      <c r="A48" s="42" t="s">
        <v>37</v>
      </c>
      <c r="B48" s="35"/>
      <c r="C48" s="43" t="s">
        <v>118</v>
      </c>
      <c r="D48" s="43" t="s">
        <v>119</v>
      </c>
      <c r="E48" s="43"/>
      <c r="F48" s="43"/>
      <c r="G48" s="43"/>
    </row>
    <row r="49" spans="1:7" ht="12.75" customHeight="1" x14ac:dyDescent="0.25">
      <c r="A49" s="42" t="s">
        <v>11</v>
      </c>
      <c r="B49" s="35"/>
      <c r="C49" s="43" t="s">
        <v>121</v>
      </c>
      <c r="D49" s="43" t="s">
        <v>122</v>
      </c>
      <c r="E49" s="43"/>
      <c r="F49" s="43"/>
      <c r="G49" s="43"/>
    </row>
    <row r="50" spans="1:7" ht="12.75" customHeight="1" x14ac:dyDescent="0.25">
      <c r="A50" s="52" t="s">
        <v>38</v>
      </c>
      <c r="B50" s="53"/>
      <c r="C50" s="54">
        <f t="shared" ref="C50:F50" si="19">+C51+C52</f>
        <v>3700000</v>
      </c>
      <c r="D50" s="54">
        <f t="shared" si="19"/>
        <v>3184000</v>
      </c>
      <c r="E50" s="54">
        <f t="shared" si="19"/>
        <v>0</v>
      </c>
      <c r="F50" s="54">
        <f t="shared" si="19"/>
        <v>0</v>
      </c>
      <c r="G50" s="54">
        <f>+G51+G52</f>
        <v>0</v>
      </c>
    </row>
    <row r="51" spans="1:7" ht="12.75" customHeight="1" x14ac:dyDescent="0.25">
      <c r="A51" s="42" t="s">
        <v>39</v>
      </c>
      <c r="B51" s="35"/>
      <c r="C51" s="43" t="s">
        <v>123</v>
      </c>
      <c r="D51" s="43" t="s">
        <v>124</v>
      </c>
      <c r="E51" s="43"/>
      <c r="F51" s="43"/>
      <c r="G51" s="43"/>
    </row>
    <row r="52" spans="1:7" ht="12.75" customHeight="1" x14ac:dyDescent="0.25">
      <c r="A52" s="42" t="s">
        <v>40</v>
      </c>
      <c r="B52" s="35"/>
      <c r="C52" s="43" t="s">
        <v>106</v>
      </c>
      <c r="D52" s="43" t="s">
        <v>125</v>
      </c>
      <c r="E52" s="46"/>
      <c r="F52" s="46"/>
      <c r="G52" s="46"/>
    </row>
    <row r="53" spans="1:7" ht="12.75" customHeight="1" x14ac:dyDescent="0.25">
      <c r="A53" s="52" t="s">
        <v>41</v>
      </c>
      <c r="B53" s="53"/>
      <c r="C53" s="54">
        <f t="shared" ref="C53:F53" si="20">+C54+C55+C56+C57+C58</f>
        <v>1481000</v>
      </c>
      <c r="D53" s="54">
        <f t="shared" si="20"/>
        <v>1093000</v>
      </c>
      <c r="E53" s="54">
        <f t="shared" si="20"/>
        <v>0</v>
      </c>
      <c r="F53" s="54">
        <f t="shared" si="20"/>
        <v>0</v>
      </c>
      <c r="G53" s="54">
        <f>+G54+G55+G56+G57+G58</f>
        <v>0</v>
      </c>
    </row>
    <row r="54" spans="1:7" ht="12.75" customHeight="1" x14ac:dyDescent="0.25">
      <c r="A54" s="42" t="s">
        <v>42</v>
      </c>
      <c r="B54" s="35"/>
      <c r="C54" s="43" t="s">
        <v>126</v>
      </c>
      <c r="D54" s="43" t="s">
        <v>43</v>
      </c>
      <c r="E54" s="43"/>
      <c r="F54" s="43"/>
      <c r="G54" s="43"/>
    </row>
    <row r="55" spans="1:7" ht="12.75" customHeight="1" x14ac:dyDescent="0.25">
      <c r="A55" s="42" t="s">
        <v>44</v>
      </c>
      <c r="B55" s="35"/>
      <c r="C55" s="43" t="s">
        <v>127</v>
      </c>
      <c r="D55" s="43" t="s">
        <v>128</v>
      </c>
      <c r="E55" s="43"/>
      <c r="F55" s="43"/>
      <c r="G55" s="43"/>
    </row>
    <row r="56" spans="1:7" ht="12.75" customHeight="1" x14ac:dyDescent="0.25">
      <c r="A56" s="42" t="s">
        <v>45</v>
      </c>
      <c r="B56" s="35"/>
      <c r="C56" s="43" t="s">
        <v>103</v>
      </c>
      <c r="D56" s="43" t="s">
        <v>129</v>
      </c>
      <c r="E56" s="43"/>
      <c r="F56" s="43"/>
      <c r="G56" s="43"/>
    </row>
    <row r="57" spans="1:7" ht="12.75" customHeight="1" x14ac:dyDescent="0.25">
      <c r="A57" s="42" t="s">
        <v>46</v>
      </c>
      <c r="B57" s="35"/>
      <c r="C57" s="43" t="s">
        <v>130</v>
      </c>
      <c r="D57" s="43" t="s">
        <v>131</v>
      </c>
      <c r="E57" s="43"/>
      <c r="F57" s="43"/>
      <c r="G57" s="43"/>
    </row>
    <row r="58" spans="1:7" ht="12.75" customHeight="1" x14ac:dyDescent="0.25">
      <c r="A58" s="42" t="s">
        <v>47</v>
      </c>
      <c r="B58" s="35"/>
      <c r="C58" s="43" t="s">
        <v>132</v>
      </c>
      <c r="D58" s="43" t="s">
        <v>133</v>
      </c>
      <c r="E58" s="43"/>
      <c r="F58" s="43"/>
      <c r="G58" s="43"/>
    </row>
    <row r="59" spans="1:7" ht="12.75" customHeight="1" x14ac:dyDescent="0.25">
      <c r="A59" s="52" t="s">
        <v>49</v>
      </c>
      <c r="B59" s="53"/>
      <c r="C59" s="54">
        <f t="shared" ref="C59:F59" si="21">+C60+C61+C62</f>
        <v>29000</v>
      </c>
      <c r="D59" s="54">
        <f t="shared" si="21"/>
        <v>28000</v>
      </c>
      <c r="E59" s="54">
        <f t="shared" si="21"/>
        <v>0</v>
      </c>
      <c r="F59" s="54">
        <f t="shared" si="21"/>
        <v>0</v>
      </c>
      <c r="G59" s="54">
        <f>+G60+G61+G62</f>
        <v>0</v>
      </c>
    </row>
    <row r="60" spans="1:7" ht="12.75" customHeight="1" x14ac:dyDescent="0.25">
      <c r="A60" s="42" t="s">
        <v>50</v>
      </c>
      <c r="B60" s="35"/>
      <c r="C60" s="43" t="s">
        <v>64</v>
      </c>
      <c r="D60" s="43" t="s">
        <v>64</v>
      </c>
      <c r="E60" s="43"/>
      <c r="F60" s="43"/>
      <c r="G60" s="43"/>
    </row>
    <row r="61" spans="1:7" ht="12.75" customHeight="1" x14ac:dyDescent="0.25">
      <c r="A61" s="42" t="s">
        <v>51</v>
      </c>
      <c r="B61" s="35"/>
      <c r="C61" s="43" t="s">
        <v>127</v>
      </c>
      <c r="D61" s="43" t="s">
        <v>134</v>
      </c>
      <c r="E61" s="43"/>
      <c r="F61" s="43"/>
      <c r="G61" s="43"/>
    </row>
    <row r="62" spans="1:7" ht="12.75" customHeight="1" x14ac:dyDescent="0.25">
      <c r="A62" s="42" t="s">
        <v>52</v>
      </c>
      <c r="B62" s="35"/>
      <c r="C62" s="43" t="s">
        <v>53</v>
      </c>
      <c r="D62" s="43" t="s">
        <v>53</v>
      </c>
      <c r="E62" s="43"/>
      <c r="F62" s="43"/>
      <c r="G62" s="43"/>
    </row>
    <row r="63" spans="1:7" ht="12.75" customHeight="1" x14ac:dyDescent="0.25">
      <c r="A63" s="52" t="s">
        <v>12</v>
      </c>
      <c r="B63" s="53"/>
      <c r="C63" s="54" t="str">
        <f t="shared" ref="C63:F63" si="22">+C64</f>
        <v>1.000,00</v>
      </c>
      <c r="D63" s="54" t="str">
        <f t="shared" si="22"/>
        <v>1.000,00</v>
      </c>
      <c r="E63" s="54">
        <f t="shared" si="22"/>
        <v>0</v>
      </c>
      <c r="F63" s="54">
        <f t="shared" si="22"/>
        <v>0</v>
      </c>
      <c r="G63" s="54">
        <f>+G64</f>
        <v>0</v>
      </c>
    </row>
    <row r="64" spans="1:7" ht="12.75" customHeight="1" x14ac:dyDescent="0.25">
      <c r="A64" s="42" t="s">
        <v>13</v>
      </c>
      <c r="B64" s="35"/>
      <c r="C64" s="43" t="s">
        <v>8</v>
      </c>
      <c r="D64" s="43" t="s">
        <v>8</v>
      </c>
      <c r="E64" s="43"/>
      <c r="F64" s="43"/>
      <c r="G64" s="43"/>
    </row>
    <row r="65" spans="1:7" ht="19.5" customHeight="1" x14ac:dyDescent="0.25">
      <c r="A65" s="47" t="s">
        <v>83</v>
      </c>
      <c r="B65" s="47"/>
      <c r="C65" s="43" t="str">
        <f>+C66</f>
        <v>60.000,00</v>
      </c>
      <c r="D65" s="43" t="str">
        <f t="shared" ref="D65:G65" si="23">+D66</f>
        <v>57.000,00</v>
      </c>
      <c r="E65" s="43">
        <f t="shared" si="23"/>
        <v>0</v>
      </c>
      <c r="F65" s="43">
        <f t="shared" si="23"/>
        <v>0</v>
      </c>
      <c r="G65" s="43">
        <f t="shared" si="23"/>
        <v>0</v>
      </c>
    </row>
    <row r="66" spans="1:7" ht="12.75" customHeight="1" x14ac:dyDescent="0.25">
      <c r="A66" s="52" t="s">
        <v>30</v>
      </c>
      <c r="B66" s="53"/>
      <c r="C66" s="54" t="str">
        <f t="shared" ref="C66:G66" si="24">+C67</f>
        <v>60.000,00</v>
      </c>
      <c r="D66" s="54" t="str">
        <f t="shared" si="24"/>
        <v>57.000,00</v>
      </c>
      <c r="E66" s="54">
        <f t="shared" si="24"/>
        <v>0</v>
      </c>
      <c r="F66" s="54">
        <f t="shared" si="24"/>
        <v>0</v>
      </c>
      <c r="G66" s="54">
        <f t="shared" si="24"/>
        <v>0</v>
      </c>
    </row>
    <row r="67" spans="1:7" ht="12.75" customHeight="1" x14ac:dyDescent="0.25">
      <c r="A67" s="42" t="s">
        <v>32</v>
      </c>
      <c r="B67" s="35"/>
      <c r="C67" s="43" t="s">
        <v>115</v>
      </c>
      <c r="D67" s="43" t="s">
        <v>117</v>
      </c>
      <c r="E67" s="43"/>
      <c r="F67" s="43"/>
      <c r="G67" s="43"/>
    </row>
    <row r="68" spans="1:7" ht="18.75" customHeight="1" x14ac:dyDescent="0.25">
      <c r="A68" s="47" t="s">
        <v>84</v>
      </c>
      <c r="B68" s="47"/>
      <c r="C68" s="43">
        <f>+C69+C72</f>
        <v>3730000</v>
      </c>
      <c r="D68" s="43">
        <f>+D69+D72</f>
        <v>3730000</v>
      </c>
      <c r="E68" s="43">
        <f>+E69+E72</f>
        <v>0</v>
      </c>
      <c r="F68" s="43">
        <f>+F69+F72</f>
        <v>0</v>
      </c>
      <c r="G68" s="43">
        <f>+G69+G72</f>
        <v>0</v>
      </c>
    </row>
    <row r="69" spans="1:7" ht="12.75" customHeight="1" x14ac:dyDescent="0.25">
      <c r="A69" s="52" t="s">
        <v>54</v>
      </c>
      <c r="B69" s="53"/>
      <c r="C69" s="54">
        <f>+C70+C71</f>
        <v>3620000</v>
      </c>
      <c r="D69" s="54">
        <f t="shared" ref="D69:G69" si="25">+D70+D71</f>
        <v>3620000</v>
      </c>
      <c r="E69" s="54">
        <f t="shared" si="25"/>
        <v>0</v>
      </c>
      <c r="F69" s="54">
        <f t="shared" si="25"/>
        <v>0</v>
      </c>
      <c r="G69" s="54">
        <f t="shared" si="25"/>
        <v>0</v>
      </c>
    </row>
    <row r="70" spans="1:7" ht="12.75" customHeight="1" x14ac:dyDescent="0.25">
      <c r="A70" s="42" t="s">
        <v>55</v>
      </c>
      <c r="B70" s="35"/>
      <c r="C70" s="43" t="s">
        <v>123</v>
      </c>
      <c r="D70" s="43" t="s">
        <v>123</v>
      </c>
      <c r="E70" s="43"/>
      <c r="F70" s="43"/>
      <c r="G70" s="43"/>
    </row>
    <row r="71" spans="1:7" ht="12.75" customHeight="1" x14ac:dyDescent="0.25">
      <c r="A71" s="42" t="s">
        <v>136</v>
      </c>
      <c r="B71" s="35"/>
      <c r="C71" s="43" t="s">
        <v>135</v>
      </c>
      <c r="D71" s="43" t="s">
        <v>135</v>
      </c>
      <c r="E71" s="43"/>
      <c r="F71" s="43"/>
      <c r="G71" s="43"/>
    </row>
    <row r="72" spans="1:7" ht="12.75" customHeight="1" x14ac:dyDescent="0.25">
      <c r="A72" s="52" t="s">
        <v>56</v>
      </c>
      <c r="B72" s="53"/>
      <c r="C72" s="54">
        <f>+C73+C74</f>
        <v>110000</v>
      </c>
      <c r="D72" s="54">
        <f t="shared" ref="D72:G72" si="26">+D73+D74</f>
        <v>110000</v>
      </c>
      <c r="E72" s="54">
        <f t="shared" si="26"/>
        <v>0</v>
      </c>
      <c r="F72" s="54">
        <f t="shared" si="26"/>
        <v>0</v>
      </c>
      <c r="G72" s="54">
        <f t="shared" si="26"/>
        <v>0</v>
      </c>
    </row>
    <row r="73" spans="1:7" ht="12.75" customHeight="1" x14ac:dyDescent="0.25">
      <c r="A73" s="42" t="s">
        <v>137</v>
      </c>
      <c r="B73" s="35"/>
      <c r="C73" s="43" t="s">
        <v>116</v>
      </c>
      <c r="D73" s="43" t="s">
        <v>116</v>
      </c>
      <c r="E73" s="43"/>
      <c r="F73" s="43"/>
      <c r="G73" s="43"/>
    </row>
    <row r="74" spans="1:7" ht="12.75" customHeight="1" x14ac:dyDescent="0.25">
      <c r="A74" s="42" t="s">
        <v>57</v>
      </c>
      <c r="B74" s="35"/>
      <c r="C74" s="43" t="s">
        <v>116</v>
      </c>
      <c r="D74" s="43" t="s">
        <v>116</v>
      </c>
      <c r="E74" s="43"/>
      <c r="F74" s="43"/>
      <c r="G74" s="43"/>
    </row>
    <row r="75" spans="1:7" ht="21" customHeight="1" x14ac:dyDescent="0.25">
      <c r="A75" s="47" t="s">
        <v>85</v>
      </c>
      <c r="B75" s="47"/>
      <c r="C75" s="43">
        <f t="shared" ref="C75:F75" si="27">+C76+C78</f>
        <v>60000</v>
      </c>
      <c r="D75" s="43">
        <f t="shared" si="27"/>
        <v>57000</v>
      </c>
      <c r="E75" s="43">
        <f t="shared" si="27"/>
        <v>0</v>
      </c>
      <c r="F75" s="43">
        <f t="shared" si="27"/>
        <v>0</v>
      </c>
      <c r="G75" s="43">
        <f>+G76+G78</f>
        <v>0</v>
      </c>
    </row>
    <row r="76" spans="1:7" ht="12.75" customHeight="1" x14ac:dyDescent="0.25">
      <c r="A76" s="52" t="s">
        <v>86</v>
      </c>
      <c r="B76" s="53"/>
      <c r="C76" s="54" t="str">
        <f t="shared" ref="C76:G76" si="28">+C77</f>
        <v>60.000,00</v>
      </c>
      <c r="D76" s="54" t="str">
        <f t="shared" si="28"/>
        <v>57.000,00</v>
      </c>
      <c r="E76" s="54">
        <f t="shared" si="28"/>
        <v>0</v>
      </c>
      <c r="F76" s="54">
        <f t="shared" si="28"/>
        <v>0</v>
      </c>
      <c r="G76" s="54">
        <f t="shared" si="28"/>
        <v>0</v>
      </c>
    </row>
    <row r="77" spans="1:7" ht="12.75" customHeight="1" x14ac:dyDescent="0.25">
      <c r="A77" s="42" t="s">
        <v>87</v>
      </c>
      <c r="B77" s="35"/>
      <c r="C77" s="43" t="s">
        <v>115</v>
      </c>
      <c r="D77" s="43" t="s">
        <v>117</v>
      </c>
      <c r="E77" s="43"/>
      <c r="F77" s="43"/>
      <c r="G77" s="43"/>
    </row>
    <row r="78" spans="1:7" ht="12.75" hidden="1" customHeight="1" x14ac:dyDescent="0.25">
      <c r="A78" s="48" t="s">
        <v>88</v>
      </c>
      <c r="B78" s="48"/>
      <c r="C78" s="43">
        <f t="shared" ref="C78:G78" si="29">+C79</f>
        <v>0</v>
      </c>
      <c r="D78" s="43">
        <f t="shared" si="29"/>
        <v>0</v>
      </c>
      <c r="E78" s="43">
        <f t="shared" si="29"/>
        <v>0</v>
      </c>
      <c r="F78" s="43">
        <f t="shared" si="29"/>
        <v>0</v>
      </c>
      <c r="G78" s="43">
        <f t="shared" si="29"/>
        <v>0</v>
      </c>
    </row>
    <row r="79" spans="1:7" ht="12.75" hidden="1" customHeight="1" x14ac:dyDescent="0.25">
      <c r="A79" s="42" t="s">
        <v>89</v>
      </c>
      <c r="B79" s="35"/>
      <c r="C79" s="43">
        <v>0</v>
      </c>
      <c r="D79" s="43"/>
      <c r="E79" s="43"/>
      <c r="F79" s="43"/>
      <c r="G79" s="43"/>
    </row>
    <row r="80" spans="1:7" ht="12.75" customHeight="1" x14ac:dyDescent="0.25">
      <c r="A80" s="49" t="s">
        <v>164</v>
      </c>
      <c r="B80" s="40"/>
      <c r="C80" s="41">
        <f t="shared" ref="C80:F80" si="30">+C81</f>
        <v>54000</v>
      </c>
      <c r="D80" s="41">
        <f t="shared" si="30"/>
        <v>53000</v>
      </c>
      <c r="E80" s="41">
        <f t="shared" si="30"/>
        <v>0</v>
      </c>
      <c r="F80" s="41">
        <f t="shared" si="30"/>
        <v>0</v>
      </c>
      <c r="G80" s="41">
        <f>+G81</f>
        <v>0</v>
      </c>
    </row>
    <row r="81" spans="1:7" ht="21.75" customHeight="1" x14ac:dyDescent="0.25">
      <c r="A81" s="42" t="s">
        <v>143</v>
      </c>
      <c r="B81" s="35"/>
      <c r="C81" s="43">
        <f>+C82+C87+C90</f>
        <v>54000</v>
      </c>
      <c r="D81" s="43">
        <f t="shared" ref="D81:G81" si="31">+D82+D87+D90</f>
        <v>53000</v>
      </c>
      <c r="E81" s="43">
        <f t="shared" si="31"/>
        <v>0</v>
      </c>
      <c r="F81" s="43">
        <f t="shared" si="31"/>
        <v>0</v>
      </c>
      <c r="G81" s="43">
        <f t="shared" si="31"/>
        <v>0</v>
      </c>
    </row>
    <row r="82" spans="1:7" ht="12.75" customHeight="1" x14ac:dyDescent="0.25">
      <c r="A82" s="52" t="s">
        <v>33</v>
      </c>
      <c r="B82" s="53"/>
      <c r="C82" s="54">
        <f t="shared" ref="C82:F82" si="32">+C83+C84+C85+C86</f>
        <v>37000</v>
      </c>
      <c r="D82" s="54">
        <f t="shared" si="32"/>
        <v>36000</v>
      </c>
      <c r="E82" s="54">
        <f t="shared" si="32"/>
        <v>0</v>
      </c>
      <c r="F82" s="54">
        <f t="shared" si="32"/>
        <v>0</v>
      </c>
      <c r="G82" s="54">
        <f>+G83+G84+G85+G86</f>
        <v>0</v>
      </c>
    </row>
    <row r="83" spans="1:7" ht="12.75" customHeight="1" x14ac:dyDescent="0.25">
      <c r="A83" s="42" t="s">
        <v>35</v>
      </c>
      <c r="B83" s="35"/>
      <c r="C83" s="43" t="s">
        <v>59</v>
      </c>
      <c r="D83" s="43" t="s">
        <v>59</v>
      </c>
      <c r="E83" s="43"/>
      <c r="F83" s="43"/>
      <c r="G83" s="43"/>
    </row>
    <row r="84" spans="1:7" ht="12.75" customHeight="1" x14ac:dyDescent="0.25">
      <c r="A84" s="42" t="s">
        <v>60</v>
      </c>
      <c r="B84" s="35"/>
      <c r="C84" s="43" t="s">
        <v>138</v>
      </c>
      <c r="D84" s="43" t="s">
        <v>138</v>
      </c>
      <c r="E84" s="43"/>
      <c r="F84" s="43"/>
      <c r="G84" s="43"/>
    </row>
    <row r="85" spans="1:7" ht="12.75" customHeight="1" x14ac:dyDescent="0.25">
      <c r="A85" s="42" t="s">
        <v>61</v>
      </c>
      <c r="B85" s="35"/>
      <c r="C85" s="43" t="s">
        <v>139</v>
      </c>
      <c r="D85" s="43" t="s">
        <v>140</v>
      </c>
      <c r="E85" s="43"/>
      <c r="F85" s="43"/>
      <c r="G85" s="43"/>
    </row>
    <row r="86" spans="1:7" ht="12.75" customHeight="1" x14ac:dyDescent="0.25">
      <c r="A86" s="42" t="s">
        <v>62</v>
      </c>
      <c r="B86" s="35"/>
      <c r="C86" s="43" t="s">
        <v>59</v>
      </c>
      <c r="D86" s="43" t="s">
        <v>59</v>
      </c>
      <c r="E86" s="43"/>
      <c r="F86" s="43"/>
      <c r="G86" s="43"/>
    </row>
    <row r="87" spans="1:7" ht="12.75" customHeight="1" x14ac:dyDescent="0.25">
      <c r="A87" s="52" t="s">
        <v>41</v>
      </c>
      <c r="B87" s="53"/>
      <c r="C87" s="54">
        <f t="shared" ref="C87:F87" si="33">+C88+C89</f>
        <v>16000</v>
      </c>
      <c r="D87" s="54">
        <f t="shared" si="33"/>
        <v>16000</v>
      </c>
      <c r="E87" s="54">
        <f t="shared" si="33"/>
        <v>0</v>
      </c>
      <c r="F87" s="54">
        <f t="shared" si="33"/>
        <v>0</v>
      </c>
      <c r="G87" s="54">
        <f>+G88+G89</f>
        <v>0</v>
      </c>
    </row>
    <row r="88" spans="1:7" ht="12.75" customHeight="1" x14ac:dyDescent="0.25">
      <c r="A88" s="42" t="s">
        <v>45</v>
      </c>
      <c r="B88" s="35"/>
      <c r="C88" s="43" t="s">
        <v>141</v>
      </c>
      <c r="D88" s="43" t="s">
        <v>141</v>
      </c>
      <c r="E88" s="43"/>
      <c r="F88" s="43"/>
      <c r="G88" s="43"/>
    </row>
    <row r="89" spans="1:7" ht="12.75" customHeight="1" x14ac:dyDescent="0.25">
      <c r="A89" s="42" t="s">
        <v>46</v>
      </c>
      <c r="B89" s="35"/>
      <c r="C89" s="43" t="s">
        <v>63</v>
      </c>
      <c r="D89" s="43" t="s">
        <v>63</v>
      </c>
      <c r="E89" s="43"/>
      <c r="F89" s="43"/>
      <c r="G89" s="43"/>
    </row>
    <row r="90" spans="1:7" ht="12.75" customHeight="1" x14ac:dyDescent="0.25">
      <c r="A90" s="52" t="s">
        <v>49</v>
      </c>
      <c r="B90" s="53"/>
      <c r="C90" s="54" t="str">
        <f t="shared" ref="C90:F90" si="34">+C91</f>
        <v>1.000,00</v>
      </c>
      <c r="D90" s="54" t="str">
        <f t="shared" si="34"/>
        <v>1.000,00</v>
      </c>
      <c r="E90" s="54">
        <f t="shared" si="34"/>
        <v>0</v>
      </c>
      <c r="F90" s="54">
        <f t="shared" si="34"/>
        <v>0</v>
      </c>
      <c r="G90" s="54">
        <f>+G91</f>
        <v>0</v>
      </c>
    </row>
    <row r="91" spans="1:7" ht="12.75" customHeight="1" x14ac:dyDescent="0.25">
      <c r="A91" s="42" t="s">
        <v>50</v>
      </c>
      <c r="B91" s="35"/>
      <c r="C91" s="43" t="s">
        <v>8</v>
      </c>
      <c r="D91" s="43" t="s">
        <v>8</v>
      </c>
      <c r="E91" s="43"/>
      <c r="F91" s="43"/>
      <c r="G91" s="43"/>
    </row>
    <row r="92" spans="1:7" hidden="1" x14ac:dyDescent="0.25">
      <c r="A92" s="49" t="s">
        <v>162</v>
      </c>
      <c r="B92" s="40"/>
      <c r="C92" s="56">
        <f>+C93</f>
        <v>30000</v>
      </c>
      <c r="D92" s="56">
        <f t="shared" ref="D92:G92" si="35">+D93</f>
        <v>0</v>
      </c>
      <c r="E92" s="56">
        <f t="shared" si="35"/>
        <v>0</v>
      </c>
      <c r="F92" s="56">
        <f t="shared" si="35"/>
        <v>0</v>
      </c>
      <c r="G92" s="56">
        <f t="shared" si="35"/>
        <v>0</v>
      </c>
    </row>
    <row r="93" spans="1:7" ht="18.75" hidden="1" customHeight="1" x14ac:dyDescent="0.25">
      <c r="A93" s="42" t="s">
        <v>143</v>
      </c>
      <c r="B93" s="35"/>
      <c r="C93" s="43">
        <f>+C94+C96</f>
        <v>30000</v>
      </c>
      <c r="D93" s="43">
        <f t="shared" ref="D93:G93" si="36">+D94+D96</f>
        <v>0</v>
      </c>
      <c r="E93" s="43">
        <f t="shared" si="36"/>
        <v>0</v>
      </c>
      <c r="F93" s="43">
        <f t="shared" si="36"/>
        <v>0</v>
      </c>
      <c r="G93" s="43">
        <f t="shared" si="36"/>
        <v>0</v>
      </c>
    </row>
    <row r="94" spans="1:7" hidden="1" x14ac:dyDescent="0.25">
      <c r="A94" s="52" t="s">
        <v>33</v>
      </c>
      <c r="B94" s="53"/>
      <c r="C94" s="54" t="str">
        <f>+C95</f>
        <v>20.000,00</v>
      </c>
      <c r="D94" s="54" t="str">
        <f t="shared" ref="D94:G94" si="37">+D95</f>
        <v>0,00</v>
      </c>
      <c r="E94" s="54" t="str">
        <f t="shared" si="37"/>
        <v>0,00</v>
      </c>
      <c r="F94" s="54">
        <f t="shared" si="37"/>
        <v>0</v>
      </c>
      <c r="G94" s="54">
        <f t="shared" si="37"/>
        <v>0</v>
      </c>
    </row>
    <row r="95" spans="1:7" hidden="1" x14ac:dyDescent="0.25">
      <c r="A95" s="42" t="s">
        <v>61</v>
      </c>
      <c r="B95" s="35"/>
      <c r="C95" s="43" t="s">
        <v>127</v>
      </c>
      <c r="D95" s="43" t="s">
        <v>142</v>
      </c>
      <c r="E95" s="43" t="s">
        <v>142</v>
      </c>
      <c r="F95" s="51"/>
      <c r="G95" s="51"/>
    </row>
    <row r="96" spans="1:7" hidden="1" x14ac:dyDescent="0.25">
      <c r="A96" s="52" t="s">
        <v>10</v>
      </c>
      <c r="B96" s="53"/>
      <c r="C96" s="54" t="str">
        <f>+C97</f>
        <v>10.000,00</v>
      </c>
      <c r="D96" s="54" t="str">
        <f t="shared" ref="D96:G96" si="38">+D97</f>
        <v>0,00</v>
      </c>
      <c r="E96" s="54" t="str">
        <f t="shared" si="38"/>
        <v>0,00</v>
      </c>
      <c r="F96" s="54">
        <f t="shared" si="38"/>
        <v>0</v>
      </c>
      <c r="G96" s="54">
        <f t="shared" si="38"/>
        <v>0</v>
      </c>
    </row>
    <row r="97" spans="1:7" hidden="1" x14ac:dyDescent="0.25">
      <c r="A97" s="42" t="s">
        <v>11</v>
      </c>
      <c r="B97" s="35"/>
      <c r="C97" s="43" t="s">
        <v>63</v>
      </c>
      <c r="D97" s="43" t="s">
        <v>142</v>
      </c>
      <c r="E97" s="43" t="s">
        <v>142</v>
      </c>
      <c r="F97" s="51"/>
      <c r="G97" s="51"/>
    </row>
    <row r="98" spans="1:7" ht="12.75" customHeight="1" x14ac:dyDescent="0.25">
      <c r="A98" s="49" t="s">
        <v>163</v>
      </c>
      <c r="B98" s="40"/>
      <c r="C98" s="41">
        <f>+C100+C102+C104+C106+C109+C111+C116+C119</f>
        <v>8608000</v>
      </c>
      <c r="D98" s="41">
        <f>+D100+D102+D104+D106+D109+D111+D116+D119</f>
        <v>7057000</v>
      </c>
      <c r="E98" s="41">
        <f>+E100+E102+E104+E106+E109+E111+E116+E119</f>
        <v>0</v>
      </c>
      <c r="F98" s="41">
        <f>+F100+F102+F104+F106+F109+F111+F116+F119</f>
        <v>0</v>
      </c>
      <c r="G98" s="41">
        <f>+G99+G115</f>
        <v>0</v>
      </c>
    </row>
    <row r="99" spans="1:7" ht="22.5" customHeight="1" x14ac:dyDescent="0.25">
      <c r="A99" s="55" t="s">
        <v>82</v>
      </c>
      <c r="B99" s="55"/>
      <c r="C99" s="45">
        <f t="shared" ref="C99:F99" si="39">+C100+C102+C104+C106+C109+C111</f>
        <v>8308000</v>
      </c>
      <c r="D99" s="45">
        <f t="shared" si="39"/>
        <v>6757000</v>
      </c>
      <c r="E99" s="45">
        <f t="shared" si="39"/>
        <v>0</v>
      </c>
      <c r="F99" s="45">
        <f t="shared" si="39"/>
        <v>0</v>
      </c>
      <c r="G99" s="45">
        <f>+G100+G102+G104+G106+G109+G111</f>
        <v>0</v>
      </c>
    </row>
    <row r="100" spans="1:7" ht="12.75" customHeight="1" x14ac:dyDescent="0.25">
      <c r="A100" s="52" t="s">
        <v>25</v>
      </c>
      <c r="B100" s="53"/>
      <c r="C100" s="54" t="str">
        <f t="shared" ref="C100:F100" si="40">+C101</f>
        <v>308.000,00</v>
      </c>
      <c r="D100" s="54" t="str">
        <f t="shared" si="40"/>
        <v>293.000,00</v>
      </c>
      <c r="E100" s="54">
        <f t="shared" si="40"/>
        <v>0</v>
      </c>
      <c r="F100" s="54">
        <f t="shared" si="40"/>
        <v>0</v>
      </c>
      <c r="G100" s="54">
        <f>+G101</f>
        <v>0</v>
      </c>
    </row>
    <row r="101" spans="1:7" ht="12.75" customHeight="1" x14ac:dyDescent="0.25">
      <c r="A101" s="42" t="s">
        <v>29</v>
      </c>
      <c r="B101" s="35"/>
      <c r="C101" s="43" t="s">
        <v>144</v>
      </c>
      <c r="D101" s="43" t="s">
        <v>145</v>
      </c>
      <c r="E101" s="43"/>
      <c r="F101" s="43"/>
      <c r="G101" s="43"/>
    </row>
    <row r="102" spans="1:7" ht="12.75" customHeight="1" x14ac:dyDescent="0.25">
      <c r="A102" s="52" t="s">
        <v>30</v>
      </c>
      <c r="B102" s="53"/>
      <c r="C102" s="54" t="str">
        <f t="shared" ref="C102:F102" si="41">+C103</f>
        <v>600.000,00</v>
      </c>
      <c r="D102" s="54" t="str">
        <f t="shared" si="41"/>
        <v>570.000,00</v>
      </c>
      <c r="E102" s="54">
        <f t="shared" si="41"/>
        <v>0</v>
      </c>
      <c r="F102" s="54">
        <f t="shared" si="41"/>
        <v>0</v>
      </c>
      <c r="G102" s="54">
        <f>+G103</f>
        <v>0</v>
      </c>
    </row>
    <row r="103" spans="1:7" ht="12.75" customHeight="1" x14ac:dyDescent="0.25">
      <c r="A103" s="42" t="s">
        <v>31</v>
      </c>
      <c r="B103" s="35"/>
      <c r="C103" s="43" t="s">
        <v>146</v>
      </c>
      <c r="D103" s="43" t="s">
        <v>147</v>
      </c>
      <c r="E103" s="43"/>
      <c r="F103" s="43"/>
      <c r="G103" s="43"/>
    </row>
    <row r="104" spans="1:7" ht="12.75" customHeight="1" x14ac:dyDescent="0.25">
      <c r="A104" s="52" t="s">
        <v>33</v>
      </c>
      <c r="B104" s="53"/>
      <c r="C104" s="54" t="str">
        <f t="shared" ref="C104:F104" si="42">+C105</f>
        <v>3.600.000,00</v>
      </c>
      <c r="D104" s="54" t="str">
        <f t="shared" si="42"/>
        <v>2.909.000,00</v>
      </c>
      <c r="E104" s="54">
        <f t="shared" si="42"/>
        <v>0</v>
      </c>
      <c r="F104" s="54">
        <f t="shared" si="42"/>
        <v>0</v>
      </c>
      <c r="G104" s="54">
        <f>+G105</f>
        <v>0</v>
      </c>
    </row>
    <row r="105" spans="1:7" ht="12.75" customHeight="1" x14ac:dyDescent="0.25">
      <c r="A105" s="42" t="s">
        <v>62</v>
      </c>
      <c r="B105" s="35"/>
      <c r="C105" s="43" t="s">
        <v>148</v>
      </c>
      <c r="D105" s="43" t="s">
        <v>149</v>
      </c>
      <c r="E105" s="43"/>
      <c r="F105" s="43"/>
      <c r="G105" s="43"/>
    </row>
    <row r="106" spans="1:7" ht="12.75" customHeight="1" x14ac:dyDescent="0.25">
      <c r="A106" s="52" t="s">
        <v>10</v>
      </c>
      <c r="B106" s="53"/>
      <c r="C106" s="54">
        <f t="shared" ref="C106:F106" si="43">+C107+C108</f>
        <v>75000</v>
      </c>
      <c r="D106" s="54">
        <f t="shared" si="43"/>
        <v>71000</v>
      </c>
      <c r="E106" s="54">
        <f t="shared" si="43"/>
        <v>0</v>
      </c>
      <c r="F106" s="54">
        <f t="shared" si="43"/>
        <v>0</v>
      </c>
      <c r="G106" s="54">
        <f>+G107+G108</f>
        <v>0</v>
      </c>
    </row>
    <row r="107" spans="1:7" ht="12.75" customHeight="1" x14ac:dyDescent="0.25">
      <c r="A107" s="42" t="s">
        <v>67</v>
      </c>
      <c r="B107" s="35"/>
      <c r="C107" s="43" t="s">
        <v>48</v>
      </c>
      <c r="D107" s="43" t="s">
        <v>150</v>
      </c>
      <c r="E107" s="43"/>
      <c r="F107" s="43"/>
      <c r="G107" s="43"/>
    </row>
    <row r="108" spans="1:7" ht="12.75" customHeight="1" x14ac:dyDescent="0.25">
      <c r="A108" s="42" t="s">
        <v>37</v>
      </c>
      <c r="B108" s="35"/>
      <c r="C108" s="43" t="s">
        <v>151</v>
      </c>
      <c r="D108" s="43" t="s">
        <v>152</v>
      </c>
      <c r="E108" s="43"/>
      <c r="F108" s="43"/>
      <c r="G108" s="43"/>
    </row>
    <row r="109" spans="1:7" ht="12.75" customHeight="1" x14ac:dyDescent="0.25">
      <c r="A109" s="52" t="s">
        <v>38</v>
      </c>
      <c r="B109" s="53"/>
      <c r="C109" s="54" t="str">
        <f t="shared" ref="C109:F109" si="44">+C110</f>
        <v>70.000,00</v>
      </c>
      <c r="D109" s="54" t="str">
        <f t="shared" si="44"/>
        <v>67.000,00</v>
      </c>
      <c r="E109" s="54">
        <f t="shared" si="44"/>
        <v>0</v>
      </c>
      <c r="F109" s="54">
        <f t="shared" si="44"/>
        <v>0</v>
      </c>
      <c r="G109" s="54">
        <f>+G110</f>
        <v>0</v>
      </c>
    </row>
    <row r="110" spans="1:7" ht="12.75" customHeight="1" x14ac:dyDescent="0.25">
      <c r="A110" s="42" t="s">
        <v>40</v>
      </c>
      <c r="B110" s="35"/>
      <c r="C110" s="43" t="s">
        <v>126</v>
      </c>
      <c r="D110" s="43" t="s">
        <v>153</v>
      </c>
      <c r="E110" s="43"/>
      <c r="F110" s="43"/>
      <c r="G110" s="43"/>
    </row>
    <row r="111" spans="1:7" ht="12.75" customHeight="1" x14ac:dyDescent="0.25">
      <c r="A111" s="52" t="s">
        <v>41</v>
      </c>
      <c r="B111" s="53"/>
      <c r="C111" s="54">
        <f t="shared" ref="C111:F111" si="45">+C112+C113+C114</f>
        <v>3655000</v>
      </c>
      <c r="D111" s="54">
        <f t="shared" si="45"/>
        <v>2847000</v>
      </c>
      <c r="E111" s="54">
        <f t="shared" si="45"/>
        <v>0</v>
      </c>
      <c r="F111" s="54">
        <f t="shared" si="45"/>
        <v>0</v>
      </c>
      <c r="G111" s="54">
        <f>+G112+G113+G114</f>
        <v>0</v>
      </c>
    </row>
    <row r="112" spans="1:7" ht="12.75" customHeight="1" x14ac:dyDescent="0.25">
      <c r="A112" s="42" t="s">
        <v>45</v>
      </c>
      <c r="B112" s="35"/>
      <c r="C112" s="43" t="s">
        <v>154</v>
      </c>
      <c r="D112" s="43" t="s">
        <v>155</v>
      </c>
      <c r="E112" s="43"/>
      <c r="F112" s="43"/>
      <c r="G112" s="43"/>
    </row>
    <row r="113" spans="1:7" ht="12.75" customHeight="1" x14ac:dyDescent="0.25">
      <c r="A113" s="42" t="s">
        <v>46</v>
      </c>
      <c r="B113" s="35"/>
      <c r="C113" s="43" t="s">
        <v>123</v>
      </c>
      <c r="D113" s="43" t="s">
        <v>156</v>
      </c>
      <c r="E113" s="43"/>
      <c r="F113" s="43"/>
      <c r="G113" s="43"/>
    </row>
    <row r="114" spans="1:7" ht="12.75" customHeight="1" x14ac:dyDescent="0.25">
      <c r="A114" s="42" t="s">
        <v>47</v>
      </c>
      <c r="B114" s="35"/>
      <c r="C114" s="43" t="s">
        <v>128</v>
      </c>
      <c r="D114" s="43" t="s">
        <v>68</v>
      </c>
      <c r="E114" s="43"/>
      <c r="F114" s="43"/>
      <c r="G114" s="43"/>
    </row>
    <row r="115" spans="1:7" ht="24.75" customHeight="1" x14ac:dyDescent="0.25">
      <c r="A115" s="47" t="s">
        <v>84</v>
      </c>
      <c r="B115" s="47"/>
      <c r="C115" s="50">
        <f t="shared" ref="C115:F115" si="46">+C116+C119</f>
        <v>300000</v>
      </c>
      <c r="D115" s="50">
        <f t="shared" si="46"/>
        <v>300000</v>
      </c>
      <c r="E115" s="50">
        <f t="shared" si="46"/>
        <v>0</v>
      </c>
      <c r="F115" s="50">
        <f t="shared" si="46"/>
        <v>0</v>
      </c>
      <c r="G115" s="50">
        <f>+G116+G119</f>
        <v>0</v>
      </c>
    </row>
    <row r="116" spans="1:7" ht="20.25" customHeight="1" x14ac:dyDescent="0.25">
      <c r="A116" s="52" t="s">
        <v>56</v>
      </c>
      <c r="B116" s="53"/>
      <c r="C116" s="54">
        <f t="shared" ref="C116:F116" si="47">+C117+C118</f>
        <v>300000</v>
      </c>
      <c r="D116" s="54">
        <f t="shared" si="47"/>
        <v>300000</v>
      </c>
      <c r="E116" s="54">
        <f t="shared" si="47"/>
        <v>0</v>
      </c>
      <c r="F116" s="54">
        <f t="shared" si="47"/>
        <v>0</v>
      </c>
      <c r="G116" s="54">
        <f>+G117+G118</f>
        <v>0</v>
      </c>
    </row>
    <row r="117" spans="1:7" ht="12.75" customHeight="1" x14ac:dyDescent="0.25">
      <c r="A117" s="42" t="s">
        <v>57</v>
      </c>
      <c r="B117" s="35"/>
      <c r="C117" s="43" t="s">
        <v>157</v>
      </c>
      <c r="D117" s="43" t="s">
        <v>157</v>
      </c>
      <c r="E117" s="43"/>
      <c r="F117" s="43"/>
      <c r="G117" s="43"/>
    </row>
    <row r="118" spans="1:7" ht="23.25" hidden="1" customHeight="1" x14ac:dyDescent="0.25">
      <c r="A118" s="42" t="s">
        <v>80</v>
      </c>
      <c r="B118" s="35"/>
      <c r="C118" s="43"/>
      <c r="D118" s="43"/>
      <c r="E118" s="43"/>
      <c r="F118" s="43"/>
      <c r="G118" s="43"/>
    </row>
    <row r="119" spans="1:7" ht="12.75" hidden="1" customHeight="1" x14ac:dyDescent="0.25">
      <c r="A119" s="42" t="s">
        <v>69</v>
      </c>
      <c r="B119" s="35"/>
      <c r="C119" s="43">
        <f t="shared" ref="C119:F119" si="48">+C120</f>
        <v>0</v>
      </c>
      <c r="D119" s="43">
        <f t="shared" si="48"/>
        <v>0</v>
      </c>
      <c r="E119" s="43">
        <f t="shared" si="48"/>
        <v>0</v>
      </c>
      <c r="F119" s="43">
        <f t="shared" si="48"/>
        <v>0</v>
      </c>
      <c r="G119" s="43">
        <f>+G120</f>
        <v>0</v>
      </c>
    </row>
    <row r="120" spans="1:7" ht="12.75" hidden="1" customHeight="1" x14ac:dyDescent="0.25">
      <c r="A120" s="42" t="s">
        <v>70</v>
      </c>
      <c r="B120" s="35"/>
      <c r="C120" s="43"/>
      <c r="D120" s="43"/>
      <c r="E120" s="43"/>
      <c r="F120" s="43"/>
      <c r="G120" s="43"/>
    </row>
    <row r="121" spans="1:7" hidden="1" x14ac:dyDescent="0.25">
      <c r="A121" s="49" t="s">
        <v>160</v>
      </c>
      <c r="B121" s="40"/>
      <c r="C121" s="56">
        <f>+C122</f>
        <v>100000</v>
      </c>
      <c r="D121" s="56" t="str">
        <f t="shared" ref="D121:G121" si="49">+D122</f>
        <v>0,00</v>
      </c>
      <c r="E121" s="56" t="str">
        <f t="shared" si="49"/>
        <v>0,00</v>
      </c>
      <c r="F121" s="56">
        <f t="shared" si="49"/>
        <v>0</v>
      </c>
      <c r="G121" s="56">
        <f t="shared" si="49"/>
        <v>0</v>
      </c>
    </row>
    <row r="122" spans="1:7" ht="18.75" hidden="1" customHeight="1" x14ac:dyDescent="0.25">
      <c r="A122" s="42" t="s">
        <v>143</v>
      </c>
      <c r="B122" s="35"/>
      <c r="C122" s="43">
        <f>+C123</f>
        <v>100000</v>
      </c>
      <c r="D122" s="43" t="str">
        <f t="shared" ref="D122:G122" si="50">+D123</f>
        <v>0,00</v>
      </c>
      <c r="E122" s="43" t="str">
        <f t="shared" si="50"/>
        <v>0,00</v>
      </c>
      <c r="F122" s="43">
        <f t="shared" si="50"/>
        <v>0</v>
      </c>
      <c r="G122" s="43">
        <f t="shared" si="50"/>
        <v>0</v>
      </c>
    </row>
    <row r="123" spans="1:7" hidden="1" x14ac:dyDescent="0.25">
      <c r="A123" s="52" t="s">
        <v>38</v>
      </c>
      <c r="B123" s="53"/>
      <c r="C123" s="54">
        <f>+C124</f>
        <v>100000</v>
      </c>
      <c r="D123" s="54" t="str">
        <f t="shared" ref="D123:G123" si="51">+D124</f>
        <v>0,00</v>
      </c>
      <c r="E123" s="54" t="str">
        <f t="shared" si="51"/>
        <v>0,00</v>
      </c>
      <c r="F123" s="54">
        <f t="shared" si="51"/>
        <v>0</v>
      </c>
      <c r="G123" s="54">
        <f t="shared" si="51"/>
        <v>0</v>
      </c>
    </row>
    <row r="124" spans="1:7" hidden="1" x14ac:dyDescent="0.25">
      <c r="A124" s="42" t="s">
        <v>39</v>
      </c>
      <c r="B124" s="35"/>
      <c r="C124" s="43">
        <v>100000</v>
      </c>
      <c r="D124" s="43" t="s">
        <v>142</v>
      </c>
      <c r="E124" s="43" t="s">
        <v>142</v>
      </c>
      <c r="F124" s="51"/>
      <c r="G124" s="51"/>
    </row>
    <row r="125" spans="1:7" hidden="1" x14ac:dyDescent="0.25">
      <c r="A125" s="49" t="s">
        <v>161</v>
      </c>
      <c r="B125" s="40"/>
      <c r="C125" s="56">
        <f>+C126</f>
        <v>500000</v>
      </c>
      <c r="D125" s="56" t="str">
        <f t="shared" ref="D125:G125" si="52">+D126</f>
        <v>0,00</v>
      </c>
      <c r="E125" s="56" t="str">
        <f t="shared" si="52"/>
        <v>0,00</v>
      </c>
      <c r="F125" s="56">
        <f t="shared" si="52"/>
        <v>0</v>
      </c>
      <c r="G125" s="56">
        <f t="shared" si="52"/>
        <v>0</v>
      </c>
    </row>
    <row r="126" spans="1:7" ht="18" hidden="1" customHeight="1" x14ac:dyDescent="0.25">
      <c r="A126" s="42" t="s">
        <v>143</v>
      </c>
      <c r="B126" s="35"/>
      <c r="C126" s="43">
        <f>+C127</f>
        <v>500000</v>
      </c>
      <c r="D126" s="43" t="str">
        <f t="shared" ref="D126:G126" si="53">+D127</f>
        <v>0,00</v>
      </c>
      <c r="E126" s="43" t="str">
        <f t="shared" si="53"/>
        <v>0,00</v>
      </c>
      <c r="F126" s="43">
        <f t="shared" si="53"/>
        <v>0</v>
      </c>
      <c r="G126" s="43">
        <f t="shared" si="53"/>
        <v>0</v>
      </c>
    </row>
    <row r="127" spans="1:7" hidden="1" x14ac:dyDescent="0.25">
      <c r="A127" s="52" t="s">
        <v>41</v>
      </c>
      <c r="B127" s="53"/>
      <c r="C127" s="54">
        <f>+C128</f>
        <v>500000</v>
      </c>
      <c r="D127" s="54" t="str">
        <f t="shared" ref="D127:G127" si="54">+D128</f>
        <v>0,00</v>
      </c>
      <c r="E127" s="54" t="str">
        <f t="shared" si="54"/>
        <v>0,00</v>
      </c>
      <c r="F127" s="54">
        <f t="shared" si="54"/>
        <v>0</v>
      </c>
      <c r="G127" s="54">
        <f t="shared" si="54"/>
        <v>0</v>
      </c>
    </row>
    <row r="128" spans="1:7" hidden="1" x14ac:dyDescent="0.25">
      <c r="A128" s="42" t="s">
        <v>46</v>
      </c>
      <c r="B128" s="35"/>
      <c r="C128" s="43">
        <v>500000</v>
      </c>
      <c r="D128" s="43" t="s">
        <v>142</v>
      </c>
      <c r="E128" s="43" t="s">
        <v>142</v>
      </c>
      <c r="F128" s="51"/>
      <c r="G128" s="51"/>
    </row>
    <row r="129" spans="1:7" ht="12" customHeight="1" x14ac:dyDescent="0.25"/>
    <row r="130" spans="1:7" ht="12" customHeight="1" x14ac:dyDescent="0.25"/>
    <row r="131" spans="1:7" s="1" customFormat="1" ht="35.25" customHeight="1" x14ac:dyDescent="0.25">
      <c r="A131" s="2" t="s">
        <v>94</v>
      </c>
      <c r="C131" s="2" t="s">
        <v>71</v>
      </c>
    </row>
    <row r="132" spans="1:7" s="1" customFormat="1" ht="21.75" customHeight="1" x14ac:dyDescent="0.25">
      <c r="A132" s="2"/>
      <c r="C132" s="2" t="s">
        <v>79</v>
      </c>
    </row>
    <row r="133" spans="1:7" s="1" customFormat="1" ht="18.75" customHeight="1" x14ac:dyDescent="0.25">
      <c r="A133" s="2"/>
      <c r="C133" s="3"/>
    </row>
    <row r="134" spans="1:7" s="1" customFormat="1" ht="15.75" thickBot="1" x14ac:dyDescent="0.3"/>
    <row r="135" spans="1:7" s="1" customFormat="1" ht="39.75" customHeight="1" thickBot="1" x14ac:dyDescent="0.3">
      <c r="A135" s="4"/>
      <c r="B135" s="28" t="s">
        <v>93</v>
      </c>
      <c r="C135" s="29"/>
      <c r="D135" s="30"/>
      <c r="E135" s="7"/>
      <c r="F135" s="7"/>
      <c r="G135" s="7"/>
    </row>
    <row r="136" spans="1:7" s="1" customFormat="1" x14ac:dyDescent="0.25">
      <c r="A136" s="5"/>
      <c r="B136" s="6"/>
      <c r="C136" s="7"/>
      <c r="D136" s="7"/>
      <c r="E136" s="7"/>
      <c r="F136" s="7"/>
      <c r="G136" s="7"/>
    </row>
    <row r="137" spans="1:7" s="1" customFormat="1" ht="19.5" customHeight="1" x14ac:dyDescent="0.25">
      <c r="A137" s="8" t="s">
        <v>72</v>
      </c>
      <c r="B137" s="23" t="s">
        <v>73</v>
      </c>
      <c r="C137" s="24"/>
    </row>
    <row r="138" spans="1:7" s="1" customFormat="1" x14ac:dyDescent="0.25">
      <c r="A138" s="8"/>
      <c r="B138" s="9"/>
      <c r="C138" s="5"/>
    </row>
    <row r="139" spans="1:7" s="1" customFormat="1" ht="21" x14ac:dyDescent="0.25">
      <c r="A139" s="25" t="s">
        <v>74</v>
      </c>
      <c r="B139" s="26"/>
      <c r="C139" s="12" t="s">
        <v>91</v>
      </c>
      <c r="D139" s="36" t="s">
        <v>91</v>
      </c>
      <c r="E139" s="13" t="s">
        <v>92</v>
      </c>
      <c r="F139" s="13" t="s">
        <v>92</v>
      </c>
      <c r="G139" s="13" t="s">
        <v>92</v>
      </c>
    </row>
    <row r="140" spans="1:7" s="1" customFormat="1" ht="12.75" customHeight="1" x14ac:dyDescent="0.25">
      <c r="A140" s="27" t="s">
        <v>73</v>
      </c>
      <c r="B140" s="20"/>
      <c r="C140" s="14">
        <f>+C141+C143+C145+C149+C147+C151+C153</f>
        <v>187500000</v>
      </c>
      <c r="D140" s="14">
        <f t="shared" ref="D140:G140" si="55">+D141+D143+D145+D149+D147+D151+D153</f>
        <v>151889000</v>
      </c>
      <c r="E140" s="14">
        <f t="shared" si="55"/>
        <v>0</v>
      </c>
      <c r="F140" s="14">
        <f t="shared" si="55"/>
        <v>0</v>
      </c>
      <c r="G140" s="14">
        <f t="shared" si="55"/>
        <v>0</v>
      </c>
    </row>
    <row r="141" spans="1:7" s="1" customFormat="1" ht="12.75" customHeight="1" x14ac:dyDescent="0.25">
      <c r="A141" s="21" t="s">
        <v>0</v>
      </c>
      <c r="B141" s="22"/>
      <c r="C141" s="15">
        <f>+C142</f>
        <v>153979000</v>
      </c>
      <c r="D141" s="15">
        <f t="shared" ref="D141:G141" si="56">+D142</f>
        <v>122795000</v>
      </c>
      <c r="E141" s="15">
        <f t="shared" si="56"/>
        <v>0</v>
      </c>
      <c r="F141" s="15">
        <f t="shared" si="56"/>
        <v>0</v>
      </c>
      <c r="G141" s="15">
        <f t="shared" si="56"/>
        <v>0</v>
      </c>
    </row>
    <row r="142" spans="1:7" s="1" customFormat="1" ht="12.75" customHeight="1" x14ac:dyDescent="0.25">
      <c r="A142" s="19" t="s">
        <v>76</v>
      </c>
      <c r="B142" s="20"/>
      <c r="C142" s="16">
        <f>+C7</f>
        <v>153979000</v>
      </c>
      <c r="D142" s="16">
        <f t="shared" ref="D142:G142" si="57">+D7</f>
        <v>122795000</v>
      </c>
      <c r="E142" s="16">
        <f t="shared" si="57"/>
        <v>0</v>
      </c>
      <c r="F142" s="16">
        <f t="shared" si="57"/>
        <v>0</v>
      </c>
      <c r="G142" s="16">
        <f t="shared" si="57"/>
        <v>0</v>
      </c>
    </row>
    <row r="143" spans="1:7" s="1" customFormat="1" ht="12.75" customHeight="1" x14ac:dyDescent="0.25">
      <c r="A143" s="21" t="s">
        <v>16</v>
      </c>
      <c r="B143" s="22"/>
      <c r="C143" s="15">
        <f>+C144</f>
        <v>24229000</v>
      </c>
      <c r="D143" s="15">
        <f t="shared" ref="D143:G143" si="58">+D144</f>
        <v>21984000</v>
      </c>
      <c r="E143" s="15">
        <f t="shared" si="58"/>
        <v>0</v>
      </c>
      <c r="F143" s="15">
        <f t="shared" si="58"/>
        <v>0</v>
      </c>
      <c r="G143" s="15">
        <f t="shared" si="58"/>
        <v>0</v>
      </c>
    </row>
    <row r="144" spans="1:7" s="1" customFormat="1" ht="12.75" customHeight="1" x14ac:dyDescent="0.25">
      <c r="A144" s="19" t="s">
        <v>75</v>
      </c>
      <c r="B144" s="20"/>
      <c r="C144" s="18">
        <f>+C23</f>
        <v>24229000</v>
      </c>
      <c r="D144" s="18">
        <f t="shared" ref="D144:G144" si="59">+D23</f>
        <v>21984000</v>
      </c>
      <c r="E144" s="18">
        <f t="shared" si="59"/>
        <v>0</v>
      </c>
      <c r="F144" s="18">
        <f t="shared" si="59"/>
        <v>0</v>
      </c>
      <c r="G144" s="18">
        <f t="shared" si="59"/>
        <v>0</v>
      </c>
    </row>
    <row r="145" spans="1:7" s="1" customFormat="1" ht="12.75" customHeight="1" x14ac:dyDescent="0.25">
      <c r="A145" s="21" t="s">
        <v>58</v>
      </c>
      <c r="B145" s="22"/>
      <c r="C145" s="15">
        <f>+C146</f>
        <v>54000</v>
      </c>
      <c r="D145" s="15">
        <f t="shared" ref="D145:G145" si="60">+D146</f>
        <v>53000</v>
      </c>
      <c r="E145" s="15">
        <f t="shared" si="60"/>
        <v>0</v>
      </c>
      <c r="F145" s="15">
        <f t="shared" si="60"/>
        <v>0</v>
      </c>
      <c r="G145" s="15">
        <f t="shared" si="60"/>
        <v>0</v>
      </c>
    </row>
    <row r="146" spans="1:7" s="1" customFormat="1" ht="12.75" customHeight="1" x14ac:dyDescent="0.25">
      <c r="A146" s="19" t="s">
        <v>77</v>
      </c>
      <c r="B146" s="20"/>
      <c r="C146" s="18">
        <f>+C80</f>
        <v>54000</v>
      </c>
      <c r="D146" s="18">
        <f t="shared" ref="D146:G146" si="61">+D80</f>
        <v>53000</v>
      </c>
      <c r="E146" s="18">
        <f t="shared" si="61"/>
        <v>0</v>
      </c>
      <c r="F146" s="18">
        <f t="shared" si="61"/>
        <v>0</v>
      </c>
      <c r="G146" s="18">
        <f t="shared" si="61"/>
        <v>0</v>
      </c>
    </row>
    <row r="147" spans="1:7" s="1" customFormat="1" ht="12.75" hidden="1" customHeight="1" x14ac:dyDescent="0.25">
      <c r="A147" s="21" t="s">
        <v>167</v>
      </c>
      <c r="B147" s="22"/>
      <c r="C147" s="15">
        <f>+C148</f>
        <v>30000</v>
      </c>
      <c r="D147" s="15">
        <f t="shared" ref="D147:G147" si="62">+D148</f>
        <v>0</v>
      </c>
      <c r="E147" s="15">
        <f t="shared" si="62"/>
        <v>0</v>
      </c>
      <c r="F147" s="15">
        <f t="shared" si="62"/>
        <v>0</v>
      </c>
      <c r="G147" s="15">
        <f t="shared" si="62"/>
        <v>0</v>
      </c>
    </row>
    <row r="148" spans="1:7" s="1" customFormat="1" ht="12.75" hidden="1" customHeight="1" x14ac:dyDescent="0.25">
      <c r="A148" s="19"/>
      <c r="B148" s="20"/>
      <c r="C148" s="18">
        <f>+C92</f>
        <v>30000</v>
      </c>
      <c r="D148" s="18">
        <f t="shared" ref="D148:G148" si="63">+D92</f>
        <v>0</v>
      </c>
      <c r="E148" s="18">
        <f t="shared" si="63"/>
        <v>0</v>
      </c>
      <c r="F148" s="18">
        <f t="shared" si="63"/>
        <v>0</v>
      </c>
      <c r="G148" s="18">
        <f t="shared" si="63"/>
        <v>0</v>
      </c>
    </row>
    <row r="149" spans="1:7" s="1" customFormat="1" ht="12.75" customHeight="1" x14ac:dyDescent="0.25">
      <c r="A149" s="21" t="s">
        <v>65</v>
      </c>
      <c r="B149" s="22"/>
      <c r="C149" s="15">
        <f>+C150</f>
        <v>8608000</v>
      </c>
      <c r="D149" s="15">
        <f t="shared" ref="D149:G149" si="64">+D150</f>
        <v>7057000</v>
      </c>
      <c r="E149" s="15">
        <f t="shared" si="64"/>
        <v>0</v>
      </c>
      <c r="F149" s="15">
        <f t="shared" si="64"/>
        <v>0</v>
      </c>
      <c r="G149" s="15">
        <f t="shared" si="64"/>
        <v>0</v>
      </c>
    </row>
    <row r="150" spans="1:7" s="1" customFormat="1" ht="12.75" customHeight="1" x14ac:dyDescent="0.25">
      <c r="A150" s="19" t="s">
        <v>78</v>
      </c>
      <c r="B150" s="20"/>
      <c r="C150" s="18">
        <f>+C98</f>
        <v>8608000</v>
      </c>
      <c r="D150" s="18">
        <f t="shared" ref="D150:G150" si="65">+D98</f>
        <v>7057000</v>
      </c>
      <c r="E150" s="18">
        <f t="shared" si="65"/>
        <v>0</v>
      </c>
      <c r="F150" s="18">
        <f t="shared" si="65"/>
        <v>0</v>
      </c>
      <c r="G150" s="18">
        <f t="shared" si="65"/>
        <v>0</v>
      </c>
    </row>
    <row r="151" spans="1:7" s="1" customFormat="1" ht="12.75" hidden="1" customHeight="1" x14ac:dyDescent="0.25">
      <c r="A151" s="21" t="s">
        <v>158</v>
      </c>
      <c r="B151" s="22"/>
      <c r="C151" s="15">
        <f>+C152</f>
        <v>100000</v>
      </c>
      <c r="D151" s="15" t="str">
        <f t="shared" ref="D151:G151" si="66">+D152</f>
        <v>0,00</v>
      </c>
      <c r="E151" s="15" t="str">
        <f t="shared" si="66"/>
        <v>0,00</v>
      </c>
      <c r="F151" s="15">
        <f t="shared" si="66"/>
        <v>0</v>
      </c>
      <c r="G151" s="15">
        <f t="shared" si="66"/>
        <v>0</v>
      </c>
    </row>
    <row r="152" spans="1:7" s="1" customFormat="1" ht="12.75" hidden="1" customHeight="1" x14ac:dyDescent="0.25">
      <c r="A152" s="19"/>
      <c r="B152" s="20"/>
      <c r="C152" s="18">
        <f>+C121</f>
        <v>100000</v>
      </c>
      <c r="D152" s="18" t="str">
        <f t="shared" ref="D152:G152" si="67">+D121</f>
        <v>0,00</v>
      </c>
      <c r="E152" s="18" t="str">
        <f t="shared" si="67"/>
        <v>0,00</v>
      </c>
      <c r="F152" s="18">
        <f t="shared" si="67"/>
        <v>0</v>
      </c>
      <c r="G152" s="18">
        <f t="shared" si="67"/>
        <v>0</v>
      </c>
    </row>
    <row r="153" spans="1:7" s="1" customFormat="1" ht="12.75" hidden="1" customHeight="1" x14ac:dyDescent="0.25">
      <c r="A153" s="21" t="s">
        <v>159</v>
      </c>
      <c r="B153" s="22"/>
      <c r="C153" s="15">
        <f>+C154</f>
        <v>500000</v>
      </c>
      <c r="D153" s="15" t="str">
        <f t="shared" ref="D153:G153" si="68">+D154</f>
        <v>0,00</v>
      </c>
      <c r="E153" s="15" t="str">
        <f t="shared" si="68"/>
        <v>0,00</v>
      </c>
      <c r="F153" s="15">
        <f t="shared" si="68"/>
        <v>0</v>
      </c>
      <c r="G153" s="15">
        <f t="shared" si="68"/>
        <v>0</v>
      </c>
    </row>
    <row r="154" spans="1:7" s="1" customFormat="1" ht="12.75" hidden="1" customHeight="1" x14ac:dyDescent="0.25">
      <c r="A154" s="19"/>
      <c r="B154" s="20"/>
      <c r="C154" s="18">
        <f>+C125</f>
        <v>500000</v>
      </c>
      <c r="D154" s="18" t="str">
        <f t="shared" ref="D154:G154" si="69">+D125</f>
        <v>0,00</v>
      </c>
      <c r="E154" s="18" t="str">
        <f t="shared" si="69"/>
        <v>0,00</v>
      </c>
      <c r="F154" s="18">
        <f t="shared" si="69"/>
        <v>0</v>
      </c>
      <c r="G154" s="18">
        <f t="shared" si="69"/>
        <v>0</v>
      </c>
    </row>
    <row r="155" spans="1:7" s="1" customFormat="1" ht="12.75" hidden="1" customHeight="1" x14ac:dyDescent="0.25">
      <c r="A155" s="19"/>
      <c r="B155" s="20"/>
      <c r="C155" s="17"/>
      <c r="D155" s="17"/>
      <c r="E155" s="17"/>
      <c r="F155" s="17"/>
      <c r="G155" s="17"/>
    </row>
    <row r="156" spans="1:7" s="1" customFormat="1" x14ac:dyDescent="0.25"/>
    <row r="157" spans="1:7" s="1" customFormat="1" x14ac:dyDescent="0.25">
      <c r="A157" s="2" t="s">
        <v>94</v>
      </c>
      <c r="C157" s="10"/>
    </row>
    <row r="158" spans="1:7" s="1" customFormat="1" x14ac:dyDescent="0.25">
      <c r="D158" s="1" t="s">
        <v>168</v>
      </c>
    </row>
    <row r="159" spans="1:7" s="1" customFormat="1" x14ac:dyDescent="0.25">
      <c r="C159" s="2" t="s">
        <v>71</v>
      </c>
      <c r="D159" s="1" t="s">
        <v>79</v>
      </c>
    </row>
    <row r="160" spans="1:7" s="1" customFormat="1" x14ac:dyDescent="0.25">
      <c r="C160" s="2" t="s">
        <v>79</v>
      </c>
      <c r="D160" s="11"/>
    </row>
    <row r="161" spans="3:3" s="1" customFormat="1" x14ac:dyDescent="0.25"/>
    <row r="162" spans="3:3" s="1" customFormat="1" x14ac:dyDescent="0.25">
      <c r="C162" s="11"/>
    </row>
    <row r="163" spans="3:3" s="1" customFormat="1" x14ac:dyDescent="0.25"/>
  </sheetData>
  <mergeCells count="145">
    <mergeCell ref="A127:B127"/>
    <mergeCell ref="A128:B128"/>
    <mergeCell ref="A147:B147"/>
    <mergeCell ref="A148:B148"/>
    <mergeCell ref="A151:B151"/>
    <mergeCell ref="A152:B152"/>
    <mergeCell ref="A153:B153"/>
    <mergeCell ref="A154:B154"/>
    <mergeCell ref="A121:B121"/>
    <mergeCell ref="A122:B122"/>
    <mergeCell ref="A15:B15"/>
    <mergeCell ref="A71:B71"/>
    <mergeCell ref="A73:B73"/>
    <mergeCell ref="A92:B92"/>
    <mergeCell ref="A93:B93"/>
    <mergeCell ref="A94:B94"/>
    <mergeCell ref="A95:B95"/>
    <mergeCell ref="A96:B96"/>
    <mergeCell ref="A97:B97"/>
    <mergeCell ref="A123:B123"/>
    <mergeCell ref="A124:B124"/>
    <mergeCell ref="A125:B125"/>
    <mergeCell ref="A126:B126"/>
    <mergeCell ref="A115:B115"/>
    <mergeCell ref="A24:B24"/>
    <mergeCell ref="A65:B65"/>
    <mergeCell ref="A66:B66"/>
    <mergeCell ref="A67:B67"/>
    <mergeCell ref="A68:B68"/>
    <mergeCell ref="A75:B75"/>
    <mergeCell ref="A76:B76"/>
    <mergeCell ref="A29:B29"/>
    <mergeCell ref="A30:B30"/>
    <mergeCell ref="A31:B31"/>
    <mergeCell ref="A32:B32"/>
    <mergeCell ref="A33:B33"/>
    <mergeCell ref="A25:B25"/>
    <mergeCell ref="A26:B26"/>
    <mergeCell ref="A27:B27"/>
    <mergeCell ref="A28:B28"/>
    <mergeCell ref="A39:B39"/>
    <mergeCell ref="A40:B40"/>
    <mergeCell ref="A41:B41"/>
    <mergeCell ref="A42:B42"/>
    <mergeCell ref="A43:B43"/>
    <mergeCell ref="A19:B19"/>
    <mergeCell ref="A20:B20"/>
    <mergeCell ref="A21:B21"/>
    <mergeCell ref="A22:B22"/>
    <mergeCell ref="A23:B23"/>
    <mergeCell ref="A5:B5"/>
    <mergeCell ref="A6:B6"/>
    <mergeCell ref="A7:B7"/>
    <mergeCell ref="A13:B13"/>
    <mergeCell ref="A14:B14"/>
    <mergeCell ref="A16:B16"/>
    <mergeCell ref="A17:B17"/>
    <mergeCell ref="A18:B18"/>
    <mergeCell ref="A8:B8"/>
    <mergeCell ref="A9:B9"/>
    <mergeCell ref="A10:B10"/>
    <mergeCell ref="A11:B11"/>
    <mergeCell ref="A12:B12"/>
    <mergeCell ref="A34:B34"/>
    <mergeCell ref="A35:B35"/>
    <mergeCell ref="A36:B36"/>
    <mergeCell ref="A37:B37"/>
    <mergeCell ref="A38:B38"/>
    <mergeCell ref="A50:B50"/>
    <mergeCell ref="A51:B51"/>
    <mergeCell ref="A52:B52"/>
    <mergeCell ref="A53:B53"/>
    <mergeCell ref="A54:B54"/>
    <mergeCell ref="A44:B44"/>
    <mergeCell ref="A45:B45"/>
    <mergeCell ref="A46:B46"/>
    <mergeCell ref="A48:B48"/>
    <mergeCell ref="A49:B49"/>
    <mergeCell ref="A60:B60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81:B81"/>
    <mergeCell ref="A82:B82"/>
    <mergeCell ref="A83:B83"/>
    <mergeCell ref="A84:B84"/>
    <mergeCell ref="A85:B85"/>
    <mergeCell ref="A69:B69"/>
    <mergeCell ref="A70:B70"/>
    <mergeCell ref="A72:B72"/>
    <mergeCell ref="A74:B74"/>
    <mergeCell ref="A80:B80"/>
    <mergeCell ref="A77:B77"/>
    <mergeCell ref="A78:B78"/>
    <mergeCell ref="A79:B79"/>
    <mergeCell ref="A91:B91"/>
    <mergeCell ref="A98:B98"/>
    <mergeCell ref="A100:B100"/>
    <mergeCell ref="A101:B101"/>
    <mergeCell ref="A86:B86"/>
    <mergeCell ref="A87:B87"/>
    <mergeCell ref="A88:B88"/>
    <mergeCell ref="A89:B89"/>
    <mergeCell ref="A90:B90"/>
    <mergeCell ref="A99:B99"/>
    <mergeCell ref="A107:B107"/>
    <mergeCell ref="A108:B108"/>
    <mergeCell ref="A109:B109"/>
    <mergeCell ref="A110:B110"/>
    <mergeCell ref="A111:B111"/>
    <mergeCell ref="A102:B102"/>
    <mergeCell ref="A103:B103"/>
    <mergeCell ref="A104:B104"/>
    <mergeCell ref="A105:B105"/>
    <mergeCell ref="A106:B106"/>
    <mergeCell ref="A118:B118"/>
    <mergeCell ref="A47:B47"/>
    <mergeCell ref="A1:C1"/>
    <mergeCell ref="B3:C3"/>
    <mergeCell ref="A145:B145"/>
    <mergeCell ref="A146:B146"/>
    <mergeCell ref="A149:B149"/>
    <mergeCell ref="A150:B150"/>
    <mergeCell ref="A155:B155"/>
    <mergeCell ref="A140:B140"/>
    <mergeCell ref="A141:B141"/>
    <mergeCell ref="A142:B142"/>
    <mergeCell ref="A143:B143"/>
    <mergeCell ref="A144:B144"/>
    <mergeCell ref="A119:B119"/>
    <mergeCell ref="A120:B120"/>
    <mergeCell ref="B135:D135"/>
    <mergeCell ref="B137:C137"/>
    <mergeCell ref="A139:B139"/>
    <mergeCell ref="A112:B112"/>
    <mergeCell ref="A113:B113"/>
    <mergeCell ref="A114:B114"/>
    <mergeCell ref="A116:B116"/>
    <mergeCell ref="A117:B117"/>
  </mergeCells>
  <phoneticPr fontId="14" type="noConversion"/>
  <pageMargins left="0.39370078740157483" right="0.39370078740157483" top="0.39370078740157483" bottom="0.78740157480314965" header="0.39370078740157483" footer="0.39370078740157483"/>
  <pageSetup paperSize="9" scale="96" orientation="portrait" horizontalDpi="300" verticalDpi="300" r:id="rId1"/>
  <headerFooter alignWithMargins="0">
    <oddFooter>Page &amp;P</oddFooter>
  </headerFooter>
  <rowBreaks count="2" manualBreakCount="2">
    <brk id="60" max="6" man="1"/>
    <brk id="13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 2026</vt:lpstr>
      <vt:lpstr>'plan 2026'!Print_Area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2025-12-26T11:57:42Z</cp:lastPrinted>
  <dcterms:modified xsi:type="dcterms:W3CDTF">2026-01-14T11:01:22Z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